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9.xml" ContentType="application/vnd.openxmlformats-officedocument.drawing+xml"/>
  <Override PartName="/xl/charts/chart12.xml" ContentType="application/vnd.openxmlformats-officedocument.drawingml.chart+xml"/>
  <Override PartName="/xl/charts/style5.xml" ContentType="application/vnd.ms-office.chartstyle+xml"/>
  <Override PartName="/xl/charts/colors5.xml" ContentType="application/vnd.ms-office.chartcolorstyle+xml"/>
  <Override PartName="/xl/charts/chart13.xml" ContentType="application/vnd.openxmlformats-officedocument.drawingml.chart+xml"/>
  <Override PartName="/xl/charts/style6.xml" ContentType="application/vnd.ms-office.chartstyle+xml"/>
  <Override PartName="/xl/charts/colors6.xml" ContentType="application/vnd.ms-office.chartcolorstyle+xml"/>
  <Override PartName="/xl/charts/chart14.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drawings/drawing11.xml" ContentType="application/vnd.openxmlformats-officedocument.drawingml.chartshapes+xml"/>
  <Override PartName="/xl/charts/chart1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5.xml" ContentType="application/vnd.openxmlformats-officedocument.drawing+xml"/>
  <Override PartName="/xl/charts/chart21.xml" ContentType="application/vnd.openxmlformats-officedocument.drawingml.chart+xml"/>
  <Override PartName="/xl/charts/style10.xml" ContentType="application/vnd.ms-office.chartstyle+xml"/>
  <Override PartName="/xl/charts/colors10.xml" ContentType="application/vnd.ms-office.chartcolorstyle+xml"/>
  <Override PartName="/xl/charts/chart22.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9 Annet og private mapper\FoU-Ressurser\Folder\Folder 2014\"/>
    </mc:Choice>
  </mc:AlternateContent>
  <bookViews>
    <workbookView xWindow="0" yWindow="0" windowWidth="25200" windowHeight="11985"/>
  </bookViews>
  <sheets>
    <sheet name="Oversikt" sheetId="10" r:id="rId1"/>
    <sheet name="1_F1" sheetId="1" r:id="rId2"/>
    <sheet name="2_T1" sheetId="2" r:id="rId3"/>
    <sheet name="3_F2" sheetId="9" r:id="rId4"/>
    <sheet name="4_T2" sheetId="3" r:id="rId5"/>
    <sheet name="5_F3" sheetId="12" r:id="rId6"/>
    <sheet name="6_F4" sheetId="17" r:id="rId7"/>
    <sheet name="7_F5" sheetId="26" r:id="rId8"/>
    <sheet name="8_F6" sheetId="18" r:id="rId9"/>
    <sheet name="9_F7" sheetId="22" r:id="rId10"/>
    <sheet name="10_T3" sheetId="6" r:id="rId11"/>
    <sheet name="11_T4" sheetId="7" r:id="rId12"/>
    <sheet name="12_F8" sheetId="14" r:id="rId13"/>
    <sheet name="13_F9" sheetId="13" r:id="rId14"/>
    <sheet name="14_F10" sheetId="19" r:id="rId15"/>
    <sheet name="15_F11" sheetId="8" r:id="rId16"/>
    <sheet name="16_F12" sheetId="15" r:id="rId17"/>
    <sheet name="17_F13" sheetId="16" r:id="rId18"/>
    <sheet name="18_F14" sheetId="21"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_Tab4" localSheetId="12">#REF!</definedName>
    <definedName name="___Tab4">#REF!</definedName>
    <definedName name="___Tab6" localSheetId="12">#REF!</definedName>
    <definedName name="___Tab6">#REF!</definedName>
    <definedName name="___Tab7" localSheetId="12">#REF!</definedName>
    <definedName name="___Tab7">#REF!</definedName>
    <definedName name="__Tab4">#REF!</definedName>
    <definedName name="__Tab6">#REF!</definedName>
    <definedName name="__Tab7">#REF!</definedName>
    <definedName name="_tab3a">#REF!</definedName>
    <definedName name="_tab3b">#REF!</definedName>
    <definedName name="_tab3c">#REF!</definedName>
    <definedName name="_Tab4" localSheetId="12">#REF!</definedName>
    <definedName name="_Tab4">#REF!</definedName>
    <definedName name="_tab4a">#REF!</definedName>
    <definedName name="_tab5a">#REF!</definedName>
    <definedName name="_tab5aa">#REF!</definedName>
    <definedName name="_tab5b">#REF!</definedName>
    <definedName name="_tab5ba">#REF!</definedName>
    <definedName name="_Tab6" localSheetId="12">#REF!</definedName>
    <definedName name="_Tab6">#REF!</definedName>
    <definedName name="_Tab7" localSheetId="12">#REF!</definedName>
    <definedName name="_Tab7">#REF!</definedName>
    <definedName name="_tab72">#REF!</definedName>
    <definedName name="Andre_driftsutg._inst_nær">[1]Basisindekser!$M$3:$M$46</definedName>
    <definedName name="Andre_driftsutg._inst_off">[1]Basisindekser!$H$3:$H$46</definedName>
    <definedName name="Andre_driftsutg._marked">[2]Basisindekser!$G$3:$G$37</definedName>
    <definedName name="Andre_driftsutg._næringsliv">[1]Basisindekser!$R$3:$R$46</definedName>
    <definedName name="Andre_driftsutg._stat">[2]Basisindekser!$C$3:$C$37</definedName>
    <definedName name="Andre_driftsutg._UoH">[1]Basisindekser!$C$3:$C$46</definedName>
    <definedName name="andre_marked">[3]Basisindekser!$G$3:$G$37</definedName>
    <definedName name="azzk">[4]HiddenSettings!$B$4</definedName>
    <definedName name="Beregn_UoH_sektoren">'[2]Beregnede FoU-indekser'!$AA$4:$AA$18</definedName>
    <definedName name="blurp">'[2]Beregnede FoU-indekser'!$AA$4:$AA$18</definedName>
    <definedName name="Bygn.__tomter__anlegg_inst_nær">[1]Basisindekser!$O$3:$O$46</definedName>
    <definedName name="Bygn.__tomter__anlegg_inst_off">[1]Basisindekser!$J$3:$J$46</definedName>
    <definedName name="Bygn.__tomter__anlegg_marked">[2]Basisindekser!$I$3:$I$37</definedName>
    <definedName name="Bygn.__tomter__anlegg_næringsliv">[1]Basisindekser!$T$3:$T$46</definedName>
    <definedName name="Bygn.__tomter__anlegg_stat">[2]Basisindekser!$E$3:$E$37</definedName>
    <definedName name="Bygn.__tomter__anlegg_UoH">[1]Basisindekser!$E$3:$E$46</definedName>
    <definedName name="CoherenceInterval">[5]HiddenSettings!$B$4</definedName>
    <definedName name="EksterneData50">'[6]10. Avgang &amp; tilvekst'!$H$5:$H$114</definedName>
    <definedName name="EksterneData65">'[6]10. Avgang &amp; tilvekst'!$R$5:$R$6</definedName>
    <definedName name="Fastprisår">[2]Innhold!$F$11</definedName>
    <definedName name="Fastprisår_Andre_driftsutg._marked">[2]Basisindekser!$AK$4</definedName>
    <definedName name="Fastprisår_Andre_driftsutg._stat">[2]Basisindekser!$AG$4</definedName>
    <definedName name="Fastprisår_Bygn.__tomter__anlegg_marked">[2]Basisindekser!$AM$4</definedName>
    <definedName name="Fastprisår_Bygn.__tomter__anlegg_stat">[2]Basisindekser!$AI$4</definedName>
    <definedName name="Fastprisår_Lønn_og_sos._utg._marked">[2]Basisindekser!$AJ$4</definedName>
    <definedName name="Fastprisår_Lønn_og_sos._utg._stat">[2]Basisindekser!$AF$4</definedName>
    <definedName name="Fastprisår_Mask.__vit._utstyr_marked">[2]Basisindekser!$AL$4</definedName>
    <definedName name="Fastprisår_Mask.__vit._utstyr_stat">[2]Basisindekser!$AH$4</definedName>
    <definedName name="FP5_Full_List">'[7]FP5 Full List'!$A$3:$V$1543</definedName>
    <definedName name="gfg">[8]HiddenSettings!$B$4</definedName>
    <definedName name="HTML_CodePage" hidden="1">1252</definedName>
    <definedName name="HTML_Control" hidden="1">{"'Tabell 1'!$B$1:$X$18","'Tabell 3'!$B$1:$X$10"}</definedName>
    <definedName name="HTML_Description" hidden="1">""</definedName>
    <definedName name="HTML_Email" hidden="1">""</definedName>
    <definedName name="HTML_Header" hidden="1">"Tabell 1"</definedName>
    <definedName name="HTML_LastUpdate" hidden="1">"06.04.01"</definedName>
    <definedName name="HTML_LineAfter" hidden="1">FALSE</definedName>
    <definedName name="HTML_LineBefore" hidden="1">FALSE</definedName>
    <definedName name="HTML_Name" hidden="1">"Terje"</definedName>
    <definedName name="HTML_OBDlg2" hidden="1">TRUE</definedName>
    <definedName name="HTML_OBDlg4" hidden="1">TRUE</definedName>
    <definedName name="HTML_OS" hidden="1">0</definedName>
    <definedName name="HTML_PathFile" hidden="1">"K:\Fou\Felles\MinHTML2.html"</definedName>
    <definedName name="HTML_Title" hidden="1">"Doktor"</definedName>
    <definedName name="kjk">[9]HiddenSettings!$B$4</definedName>
    <definedName name="l">[8]HiddenSettings!$B$4</definedName>
    <definedName name="Lønn_og_sos._utg._inst_nær">[1]Basisindekser!$L$3:$L$46</definedName>
    <definedName name="Lønn_og_sos._utg._inst_off">[1]Basisindekser!$G$3:$G$46</definedName>
    <definedName name="Lønn_og_sos._utg._marked">[2]Basisindekser!$F$3:$F$37</definedName>
    <definedName name="Lønn_og_sos._utg._næringsliv">[1]Basisindekser!$Q$3:$Q$46</definedName>
    <definedName name="Lønn_og_sos._utg._stat">[2]Basisindekser!$B$3:$B$37</definedName>
    <definedName name="Lønn_og_sos._utg._UoH">[1]Basisindekser!$B$3:$B$46</definedName>
    <definedName name="Mask.__vit._utstyr_inst_nær">[1]Basisindekser!$N$3:$N$46</definedName>
    <definedName name="Mask.__vit._utstyr_inst_off">[1]Basisindekser!$I$3:$I$46</definedName>
    <definedName name="Mask.__vit._utstyr_marked">[2]Basisindekser!$H$3:$H$37</definedName>
    <definedName name="Mask.__vit._utstyr_næringsliv">[1]Basisindekser!$S$3:$S$46</definedName>
    <definedName name="Mask.__vit._utstyr_stat">[2]Basisindekser!$D$3:$D$37</definedName>
    <definedName name="Mask.__vit._utstyr_UoH">[1]Basisindekser!$D$3:$D$46</definedName>
    <definedName name="NAVN1970">[2]Basisindekser!$A$4:$I$4</definedName>
    <definedName name="NAVN1971">[1]Basisindekser!$A$7:$T$7</definedName>
    <definedName name="NAVN1972">[2]Basisindekser!$A$6:$I$6</definedName>
    <definedName name="NAVN1973">[1]Basisindekser!$A$9:$T$9</definedName>
    <definedName name="NAVN1974">[2]Basisindekser!$A$8:$I$8</definedName>
    <definedName name="NAVN1975">[1]Basisindekser!$A$11:$T$11</definedName>
    <definedName name="NAVN1976">[1]Basisindekser!$A$12:$T$12</definedName>
    <definedName name="NAVN1977">[2]Basisindekser!$A$11:$I$11</definedName>
    <definedName name="NAVN1978">[1]Basisindekser!$A$14:$T$14</definedName>
    <definedName name="NAVN1979">[2]Basisindekser!$A$13:$I$13</definedName>
    <definedName name="NAVN1980">[1]Basisindekser!$A$16:$T$16</definedName>
    <definedName name="NAVN1981">[2]Basisindekser!$A$15:$I$15</definedName>
    <definedName name="NAVN1982">[1]Basisindekser!$A$18:$T$18</definedName>
    <definedName name="NAVN1983">[2]Basisindekser!$A$17:$I$17</definedName>
    <definedName name="NAVN1984">[1]Basisindekser!$A$20:$T$20</definedName>
    <definedName name="NAVN1985">[2]Basisindekser!$A$19:$I$19</definedName>
    <definedName name="NAVN1986">[1]Basisindekser!$A$22:$T$22</definedName>
    <definedName name="NAVN1987">[2]Basisindekser!$A$21:$I$21</definedName>
    <definedName name="NAVN1988">[1]Basisindekser!$A$24:$T$24</definedName>
    <definedName name="NAVN1989">[2]Basisindekser!$A$23:$I$23</definedName>
    <definedName name="NAVN1990">[1]Basisindekser!$A$26:$T$26</definedName>
    <definedName name="NAVN1991">[2]Basisindekser!$A$25:$I$25</definedName>
    <definedName name="NAVN1992">[1]Basisindekser!$A$28:$T$28</definedName>
    <definedName name="NAVN1993">[2]Basisindekser!$A$27:$I$27</definedName>
    <definedName name="NAVN1994">[1]Basisindekser!$A$30:$T$30</definedName>
    <definedName name="NAVN1995">[2]Basisindekser!$A$29:$I$29</definedName>
    <definedName name="NAVN1996">[1]Basisindekser!$A$32:$T$32</definedName>
    <definedName name="NAVN1997">[2]Basisindekser!$A$31:$I$31</definedName>
    <definedName name="NAVN1998">[1]Basisindekser!$A$34:$T$34</definedName>
    <definedName name="NAVN1999">[2]Basisindekser!$A$33:$I$33</definedName>
    <definedName name="NAVN2000">[1]Basisindekser!$A$36:$T$36</definedName>
    <definedName name="NAVN2001">[2]Basisindekser!$A$37:$I$37</definedName>
    <definedName name="NAVN2002">[1]Basisindekser!$A$38:$T$38</definedName>
    <definedName name="NAVN2003" localSheetId="12">[2]Basisindekser!#REF!</definedName>
    <definedName name="NAVN2003">[2]Basisindekser!#REF!</definedName>
    <definedName name="NAVN2004">[1]Basisindekser!$B$40:$T$40</definedName>
    <definedName name="NAVN2005">[1]Basisindekser!$A$41:$T$41</definedName>
    <definedName name="NAVN2006">[1]Basisindekser!$A$42:$T$42</definedName>
    <definedName name="NAVN2007">[1]Basisindekser!$A$43:$T$43</definedName>
    <definedName name="NAVN2009">[10]Basisindekser!$A$45:$T$45</definedName>
    <definedName name="NAVN2010">[10]Basisindekser!$A$46:$T$46</definedName>
    <definedName name="NAVN2011">[10]Basisindekser!$A$47:$T$47</definedName>
    <definedName name="nina">'[11]Norge utgifter'!$A$142:$O$206</definedName>
    <definedName name="ny">#REF!</definedName>
    <definedName name="nye">#REF!</definedName>
    <definedName name="nyer">#REF!</definedName>
    <definedName name="nyere">#REF!</definedName>
    <definedName name="nyeres">#REF!</definedName>
    <definedName name="oiuazsj">[9]HiddenSettings!$B$4</definedName>
    <definedName name="Org_Activity">'[7]FP5 by Org Activity'!$A$2:$D$9</definedName>
    <definedName name="Org_Legal_Status">'[7]FP5 by Org Legal Status'!$A$2:$D$10</definedName>
    <definedName name="Org_Type">'[7]FP5 by Org Type'!$A$2:$D$10</definedName>
    <definedName name="Project_Type">'[7]FP5 by Project Type'!$A$2:$F$14</definedName>
    <definedName name="Spec_Prog" localSheetId="12">'[12]Fig.2 '!#REF!</definedName>
    <definedName name="Spec_Prog">'[12]Fig.2 '!#REF!</definedName>
    <definedName name="sss">'[13]Norge utgifter og årsverk'!$A$969:$I$1041</definedName>
    <definedName name="Tab3a" localSheetId="12">#REF!</definedName>
    <definedName name="Tab3a">#REF!</definedName>
    <definedName name="Tab3b" localSheetId="12">#REF!</definedName>
    <definedName name="Tab3b">#REF!</definedName>
    <definedName name="Tab3c" localSheetId="12">#REF!</definedName>
    <definedName name="Tab3c">#REF!</definedName>
    <definedName name="Tab3cc" localSheetId="12">#REF!</definedName>
    <definedName name="Tab3cc">#REF!</definedName>
    <definedName name="tab4a" localSheetId="12">#REF!</definedName>
    <definedName name="tab4a">#REF!</definedName>
    <definedName name="Tab5a" localSheetId="12">#REF!</definedName>
    <definedName name="Tab5a">#REF!</definedName>
    <definedName name="tab5aa" localSheetId="12">#REF!</definedName>
    <definedName name="tab5aa">#REF!</definedName>
    <definedName name="tab5b" localSheetId="12">#REF!</definedName>
    <definedName name="tab5b">#REF!</definedName>
    <definedName name="tab5ba" localSheetId="12">#REF!</definedName>
    <definedName name="tab5ba">#REF!</definedName>
    <definedName name="TABLE1">'[14]Norge utgifter'!$A$8:$O$68</definedName>
    <definedName name="TABLE10">'[14]Norge utgifter og årsverk'!$A$907:$I$958</definedName>
    <definedName name="TABLE11">'[14]Norge utgifter og årsverk'!$A$969:$I$1041</definedName>
    <definedName name="table12">'[11]Norge utgifter og årsverk'!$A$969:$I$1041</definedName>
    <definedName name="TABLE2">'[14]Norge utgifter'!$A$82:$O$126</definedName>
    <definedName name="TABLE3">'[14]Norge utgifter'!$A$142:$O$206</definedName>
    <definedName name="TABLE4">'[14]Norge utgifter'!$A$221:$O$295</definedName>
    <definedName name="TABLE5">'[14]Norge utgifter'!$A$304:$O$376</definedName>
    <definedName name="TABLE6_1">'[14]Norge utgifter og årsverk'!$A$394:$I$467</definedName>
    <definedName name="TABLE6_2">'[14]Norge utgifter og årsverk'!$A$477:$I$554</definedName>
    <definedName name="TABLE6AND7">'[14]Norge utgifter'!$A$395:$O$445</definedName>
    <definedName name="TABLE7">'[14]Norge utgifter og årsverk'!$A$564:$I$638</definedName>
    <definedName name="TABLE8">'[14]Norge utgifter og årsverk'!$A$647:$I$690</definedName>
    <definedName name="TABLE9">'[14]Norge utgifter og årsverk'!$A$757:$I$820</definedName>
    <definedName name="test">"Autofigur 1"</definedName>
    <definedName name="tot_hoy_06" localSheetId="12">'[15]Tall 2.4.1'!#REF!</definedName>
    <definedName name="tot_hoy_06">'[15]Tall 2.4.1'!#REF!</definedName>
    <definedName name="tot_syss_06" localSheetId="12">'[15]Tall 2.4.1'!#REF!</definedName>
    <definedName name="tot_syss_06">'[15]Tall 2.4.1'!#REF!</definedName>
    <definedName name="tot_tek_06" localSheetId="12">'[15]Tall 2.4.1'!#REF!</definedName>
    <definedName name="tot_tek_06">'[15]Tall 2.4.1'!#REF!</definedName>
    <definedName name="www">'[13]Norge utgifter og årsverk'!$A$907:$I$958</definedName>
    <definedName name="x" hidden="1">{"'Tabell 1'!$B$1:$X$18","'Tabell 3'!$B$1:$X$10"}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0" l="1"/>
  <c r="E21" i="10"/>
  <c r="E20" i="10"/>
  <c r="E19" i="10"/>
  <c r="E18" i="10"/>
  <c r="E17" i="10"/>
  <c r="E16" i="10"/>
  <c r="E15" i="10"/>
  <c r="E14" i="10"/>
  <c r="E13" i="10"/>
  <c r="E12" i="10"/>
  <c r="E11" i="10"/>
  <c r="E10" i="10"/>
  <c r="E9" i="10"/>
  <c r="E7" i="10"/>
  <c r="E8" i="10"/>
  <c r="E6" i="10"/>
  <c r="E5" i="10"/>
  <c r="D5" i="19" l="1"/>
  <c r="B13" i="10"/>
  <c r="D13" i="10"/>
  <c r="E13" i="9" l="1"/>
  <c r="C34" i="2"/>
  <c r="C32" i="2"/>
  <c r="J31" i="2"/>
  <c r="I31" i="2"/>
  <c r="H31" i="2"/>
  <c r="G31" i="2"/>
  <c r="F31" i="2"/>
  <c r="D31" i="2"/>
  <c r="C31" i="2"/>
  <c r="J29" i="2"/>
  <c r="I29" i="2"/>
  <c r="H29" i="2"/>
  <c r="G29" i="2"/>
  <c r="F29" i="2"/>
  <c r="D29" i="2"/>
  <c r="C29" i="2" s="1"/>
  <c r="C28" i="2"/>
  <c r="J27" i="2"/>
  <c r="I27" i="2"/>
  <c r="H27" i="2"/>
  <c r="G27" i="2"/>
  <c r="F27" i="2"/>
  <c r="E27" i="2"/>
  <c r="D27" i="2" l="1"/>
  <c r="C27" i="2" s="1"/>
  <c r="C35" i="2" s="1"/>
  <c r="D11" i="10"/>
  <c r="B11" i="10"/>
  <c r="G19" i="17" l="1"/>
  <c r="G5" i="17"/>
  <c r="I19" i="17"/>
  <c r="C15" i="2" l="1"/>
  <c r="C16" i="2"/>
  <c r="B22" i="10" l="1"/>
  <c r="D22" i="10"/>
  <c r="D10" i="10"/>
  <c r="B10" i="10"/>
  <c r="B12" i="10"/>
  <c r="B9" i="10"/>
  <c r="D9" i="10"/>
  <c r="B7" i="10"/>
  <c r="D7" i="10"/>
  <c r="B18" i="10" l="1"/>
  <c r="D18" i="10"/>
  <c r="D12" i="10"/>
  <c r="D6" i="19" l="1"/>
  <c r="D7" i="19"/>
  <c r="D8" i="19"/>
  <c r="E5" i="19"/>
  <c r="E6" i="19"/>
  <c r="E7" i="19"/>
  <c r="E8" i="19"/>
  <c r="J14" i="19"/>
  <c r="I6" i="19" s="1"/>
  <c r="I9" i="19" l="1"/>
  <c r="I10" i="19"/>
  <c r="I8" i="19"/>
  <c r="I13" i="19"/>
  <c r="I12" i="19"/>
  <c r="I7" i="19"/>
  <c r="I11" i="19"/>
  <c r="G6" i="17"/>
  <c r="I6" i="17" s="1"/>
  <c r="G7" i="17"/>
  <c r="I7" i="17" s="1"/>
  <c r="G8" i="17"/>
  <c r="I8" i="17" s="1"/>
  <c r="G9" i="17"/>
  <c r="I9" i="17" s="1"/>
  <c r="G10" i="17"/>
  <c r="I10" i="17" s="1"/>
  <c r="G11" i="17"/>
  <c r="I11" i="17" s="1"/>
  <c r="G12" i="17"/>
  <c r="I12" i="17" s="1"/>
  <c r="G13" i="17"/>
  <c r="I13" i="17" s="1"/>
  <c r="G14" i="17"/>
  <c r="I14" i="17" s="1"/>
  <c r="G15" i="17"/>
  <c r="I15" i="17" s="1"/>
  <c r="G16" i="17"/>
  <c r="I16" i="17" s="1"/>
  <c r="G17" i="17"/>
  <c r="I17" i="17" s="1"/>
  <c r="G18" i="17"/>
  <c r="I18" i="17" s="1"/>
  <c r="G20" i="17"/>
  <c r="I20" i="17" s="1"/>
  <c r="G21" i="17"/>
  <c r="I21" i="17" s="1"/>
  <c r="G22" i="17"/>
  <c r="I22" i="17" s="1"/>
  <c r="G23" i="17"/>
  <c r="I23" i="17" s="1"/>
  <c r="I5" i="17"/>
  <c r="G24" i="17"/>
  <c r="I14" i="19" l="1"/>
  <c r="D21" i="10"/>
  <c r="D20" i="10"/>
  <c r="B16" i="10" l="1"/>
  <c r="D16" i="10"/>
  <c r="B15" i="10"/>
  <c r="D15" i="10"/>
  <c r="B14" i="10"/>
  <c r="D14" i="10"/>
  <c r="B17" i="10"/>
  <c r="D17" i="10"/>
  <c r="E39" i="8" l="1"/>
  <c r="B39" i="8"/>
  <c r="E38" i="8"/>
  <c r="B38" i="8"/>
  <c r="E37" i="8"/>
  <c r="E36" i="8"/>
  <c r="B36" i="8"/>
  <c r="E35" i="8"/>
  <c r="E34" i="8"/>
  <c r="B34" i="8"/>
  <c r="E33" i="8"/>
  <c r="E32" i="8"/>
  <c r="B32" i="8"/>
  <c r="E31" i="8"/>
  <c r="E30" i="8"/>
  <c r="B30" i="8"/>
  <c r="E29" i="8"/>
  <c r="E28" i="8"/>
  <c r="B28" i="8"/>
  <c r="E27" i="8"/>
  <c r="E26" i="8"/>
  <c r="B26" i="8"/>
  <c r="E25" i="8"/>
  <c r="E24" i="8"/>
  <c r="B24" i="8"/>
  <c r="E23" i="8"/>
  <c r="E22" i="8"/>
  <c r="B22" i="8"/>
  <c r="E21" i="8"/>
  <c r="E20" i="8"/>
  <c r="B20" i="8"/>
  <c r="E19" i="8"/>
  <c r="E18" i="8"/>
  <c r="B18" i="8"/>
  <c r="E17" i="8"/>
  <c r="E16" i="8"/>
  <c r="B16" i="8"/>
  <c r="E15" i="8"/>
  <c r="E14" i="8"/>
  <c r="B14" i="8"/>
  <c r="E13" i="8"/>
  <c r="E12" i="8"/>
  <c r="B12" i="8"/>
  <c r="E11" i="8"/>
  <c r="E10" i="8"/>
  <c r="B10" i="8"/>
  <c r="E9" i="8"/>
  <c r="E8" i="8"/>
  <c r="B8" i="8"/>
  <c r="E7" i="8"/>
  <c r="E6" i="8"/>
  <c r="B6" i="8"/>
  <c r="I16" i="12"/>
  <c r="J15" i="12"/>
  <c r="I15" i="12"/>
  <c r="I14" i="12"/>
  <c r="J13" i="12"/>
  <c r="I13" i="12"/>
  <c r="I12" i="12"/>
  <c r="J11" i="12"/>
  <c r="J10" i="12"/>
  <c r="I10" i="12"/>
  <c r="I9" i="12"/>
  <c r="J8" i="12"/>
  <c r="I8" i="12"/>
  <c r="I7" i="12"/>
  <c r="D16" i="9"/>
  <c r="C16" i="9"/>
  <c r="F14" i="9"/>
  <c r="D13" i="9"/>
  <c r="C13" i="9"/>
  <c r="F11" i="9"/>
  <c r="E7" i="9"/>
  <c r="D7" i="9"/>
  <c r="C7" i="9"/>
  <c r="F43" i="3"/>
  <c r="F42" i="3"/>
  <c r="F41" i="3"/>
  <c r="F40" i="3"/>
  <c r="F39" i="3"/>
  <c r="F38" i="3"/>
  <c r="F37" i="3"/>
  <c r="F36" i="3"/>
  <c r="F35" i="3"/>
  <c r="F34" i="3"/>
  <c r="F33" i="3"/>
  <c r="F32" i="3"/>
  <c r="F31" i="3"/>
  <c r="F30" i="3"/>
  <c r="F29" i="3"/>
  <c r="F28" i="3"/>
  <c r="F27" i="3"/>
  <c r="C13" i="2"/>
  <c r="J12" i="2"/>
  <c r="I12" i="2"/>
  <c r="H12" i="2"/>
  <c r="G12" i="2"/>
  <c r="F12" i="2"/>
  <c r="D12" i="2"/>
  <c r="J10" i="2"/>
  <c r="I10" i="2"/>
  <c r="H10" i="2"/>
  <c r="G10" i="2"/>
  <c r="F10" i="2"/>
  <c r="D10" i="2"/>
  <c r="C9" i="2"/>
  <c r="J8" i="2"/>
  <c r="I8" i="2"/>
  <c r="H8" i="2"/>
  <c r="G8" i="2"/>
  <c r="F8" i="2"/>
  <c r="E8" i="2"/>
  <c r="B49" i="1"/>
  <c r="B46" i="1"/>
  <c r="B44" i="1"/>
  <c r="B42"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7" i="1"/>
  <c r="B21" i="10"/>
  <c r="B20" i="10"/>
  <c r="D19" i="10"/>
  <c r="B19" i="10"/>
  <c r="D8" i="10"/>
  <c r="B8" i="10"/>
  <c r="D6" i="10"/>
  <c r="B6" i="10"/>
  <c r="D5" i="10"/>
  <c r="B5" i="10"/>
  <c r="D8" i="2" l="1"/>
  <c r="C8" i="2" s="1"/>
  <c r="C10" i="2"/>
  <c r="F7" i="9"/>
  <c r="K11" i="12"/>
  <c r="J12" i="12"/>
  <c r="C12" i="2"/>
  <c r="J7" i="12"/>
  <c r="J9" i="12"/>
  <c r="K7" i="12"/>
  <c r="L7" i="12" s="1"/>
  <c r="K9" i="12"/>
  <c r="K13" i="12"/>
  <c r="L13" i="12" s="1"/>
  <c r="J14" i="12"/>
  <c r="K15" i="12"/>
  <c r="L15" i="12" s="1"/>
  <c r="J16" i="12"/>
  <c r="I11" i="12"/>
  <c r="L11" i="12" s="1"/>
  <c r="F10" i="9"/>
  <c r="F12" i="9"/>
  <c r="F13" i="9" s="1"/>
  <c r="F15" i="9"/>
  <c r="K8" i="12"/>
  <c r="L8" i="12" s="1"/>
  <c r="K10" i="12"/>
  <c r="L10" i="12" s="1"/>
  <c r="K12" i="12"/>
  <c r="L12" i="12" s="1"/>
  <c r="K14" i="12"/>
  <c r="K16" i="12"/>
  <c r="L16" i="12" s="1"/>
  <c r="L14" i="12" l="1"/>
  <c r="L9" i="12"/>
  <c r="F16" i="9"/>
  <c r="F23" i="9" s="1"/>
  <c r="F18" i="9" l="1"/>
  <c r="C23" i="9"/>
  <c r="C22" i="9"/>
  <c r="C20" i="9"/>
  <c r="C19" i="9"/>
  <c r="D18" i="9"/>
  <c r="D23" i="9"/>
  <c r="D22" i="9"/>
  <c r="D20" i="9"/>
  <c r="D19" i="9"/>
  <c r="C18" i="9"/>
  <c r="F19" i="9"/>
  <c r="E20" i="9"/>
  <c r="E23" i="9"/>
  <c r="E22" i="9"/>
  <c r="F22" i="9"/>
  <c r="E18" i="9"/>
  <c r="E19" i="9"/>
  <c r="F20" i="9"/>
  <c r="E21" i="9" l="1"/>
  <c r="F21" i="9"/>
  <c r="D21" i="9"/>
  <c r="D24" i="9"/>
  <c r="E24" i="9"/>
  <c r="C24" i="9"/>
  <c r="C21" i="9"/>
  <c r="F24" i="9"/>
</calcChain>
</file>

<file path=xl/sharedStrings.xml><?xml version="1.0" encoding="utf-8"?>
<sst xmlns="http://schemas.openxmlformats.org/spreadsheetml/2006/main" count="869" uniqueCount="533">
  <si>
    <t>År</t>
  </si>
  <si>
    <t>Næringslivet</t>
  </si>
  <si>
    <t>Totalt</t>
  </si>
  <si>
    <t>Nærings-livet</t>
  </si>
  <si>
    <t>Figur 1</t>
  </si>
  <si>
    <t>Kilde: NIFU, SSB</t>
  </si>
  <si>
    <t>Utførende sektor</t>
  </si>
  <si>
    <t>Finansieringskilde</t>
  </si>
  <si>
    <t>Offentlige kilder</t>
  </si>
  <si>
    <t>Utlandet</t>
  </si>
  <si>
    <t>Herav: 
Oljesel-
skaper</t>
  </si>
  <si>
    <t>Herav: 
Forsk-
nings-
rådet</t>
  </si>
  <si>
    <t>Herav:
EU-
komm.</t>
  </si>
  <si>
    <t>..</t>
  </si>
  <si>
    <t>Herav: Næringslivsrettede inst.</t>
  </si>
  <si>
    <t>Offentlig rettede inst.</t>
  </si>
  <si>
    <t>Statlige høgskoler</t>
  </si>
  <si>
    <t>Helseforetak</t>
  </si>
  <si>
    <t>-</t>
  </si>
  <si>
    <t>Universitetssykehus</t>
  </si>
  <si>
    <t>Helseforetak uten universitets-</t>
  </si>
  <si>
    <t>Kilde: FoU-statistikk, NIFU/SSB</t>
  </si>
  <si>
    <t>Land</t>
  </si>
  <si>
    <t>FoU-utgifter som andel av BNP (%)</t>
  </si>
  <si>
    <t xml:space="preserve">FoU-utgifter 
per capita  
NOK </t>
  </si>
  <si>
    <r>
      <t>Foretaks-
sektor</t>
    </r>
    <r>
      <rPr>
        <vertAlign val="superscript"/>
        <sz val="8"/>
        <rFont val="Arial"/>
        <family val="2"/>
      </rPr>
      <t>1</t>
    </r>
  </si>
  <si>
    <t>UoH-
sektor</t>
  </si>
  <si>
    <t>Offentlig 
sektor</t>
  </si>
  <si>
    <t>Offentlige 
kilder</t>
  </si>
  <si>
    <t>Nærings-
livet²</t>
  </si>
  <si>
    <t>Andre 
kilder</t>
  </si>
  <si>
    <t>Canada</t>
  </si>
  <si>
    <t>Danmark</t>
  </si>
  <si>
    <t>Finland</t>
  </si>
  <si>
    <t>Frankrike</t>
  </si>
  <si>
    <t xml:space="preserve">Irland </t>
  </si>
  <si>
    <t>Island</t>
  </si>
  <si>
    <t>Japan</t>
  </si>
  <si>
    <t>Kina</t>
  </si>
  <si>
    <t>Norge</t>
  </si>
  <si>
    <t>Russland</t>
  </si>
  <si>
    <t>Storbritannia</t>
  </si>
  <si>
    <t>Sverige</t>
  </si>
  <si>
    <t>Tyskland</t>
  </si>
  <si>
    <t>USA</t>
  </si>
  <si>
    <t>Østerrike</t>
  </si>
  <si>
    <t>Totalt OECD</t>
  </si>
  <si>
    <t>EU - 25</t>
  </si>
  <si>
    <t>² Omfatter i Norge næringslivet og næringslivsrettede institutter i instituttsektoren.</t>
  </si>
  <si>
    <t>Irland</t>
  </si>
  <si>
    <t>Japan*</t>
  </si>
  <si>
    <t>Portugal</t>
  </si>
  <si>
    <t>Spania</t>
  </si>
  <si>
    <t>Storbritannia*</t>
  </si>
  <si>
    <t>USA*</t>
  </si>
  <si>
    <t>Totalt OECD*</t>
  </si>
  <si>
    <t>Tabell 2</t>
  </si>
  <si>
    <t>Nederland</t>
  </si>
  <si>
    <t>Polen</t>
  </si>
  <si>
    <t>Australia</t>
  </si>
  <si>
    <t>Belgia</t>
  </si>
  <si>
    <t>Estland</t>
  </si>
  <si>
    <t>Hellas</t>
  </si>
  <si>
    <t>Italia</t>
  </si>
  <si>
    <t>Romania</t>
  </si>
  <si>
    <t>Slovakia</t>
  </si>
  <si>
    <t>Slovenia</t>
  </si>
  <si>
    <t>Sveits</t>
  </si>
  <si>
    <t>Tsjekkia</t>
  </si>
  <si>
    <t>Tyrkia</t>
  </si>
  <si>
    <t>Ungarn</t>
  </si>
  <si>
    <t>FoU-årsverk</t>
  </si>
  <si>
    <t>Totalt
 FoU-
personale</t>
  </si>
  <si>
    <t>Herav: 
Forskere/ 
UoH-utd.</t>
  </si>
  <si>
    <t>Teknisk/ 
adm.pers.</t>
  </si>
  <si>
    <t>Herav:
Forskere/ 
UoH-utd.</t>
  </si>
  <si>
    <t>Herav:</t>
  </si>
  <si>
    <t>Næringslivsrettede institutter</t>
  </si>
  <si>
    <t>Offentlig rettede institutter</t>
  </si>
  <si>
    <t>Universiteter og høgskoler</t>
  </si>
  <si>
    <t>Universiteter</t>
  </si>
  <si>
    <t>Vitenskapelige høgskoler m.fl.</t>
  </si>
  <si>
    <r>
      <t>Med doktorgrad</t>
    </r>
    <r>
      <rPr>
        <vertAlign val="superscript"/>
        <sz val="8"/>
        <rFont val="Arial"/>
        <family val="2"/>
      </rPr>
      <t>1</t>
    </r>
  </si>
  <si>
    <t>Samlet</t>
  </si>
  <si>
    <t>Kvinner</t>
  </si>
  <si>
    <t>Antall</t>
  </si>
  <si>
    <t>%</t>
  </si>
  <si>
    <t xml:space="preserve">Herav: </t>
  </si>
  <si>
    <t>Næringsrettede institutter</t>
  </si>
  <si>
    <t>¹ Omfatter også lisensiatgrad.</t>
  </si>
  <si>
    <t>Kilde: NIFU/SSB</t>
  </si>
  <si>
    <t>Menn</t>
  </si>
  <si>
    <t>Kilde: Doktorgradsregisteret/NIFU</t>
  </si>
  <si>
    <t>Tabell 1</t>
  </si>
  <si>
    <t>FoU-utgifter som andel av BNP (%) etter hovedfinansieringskilde og sektor for utførelse samt totalt per capita (NOK), i utvalgte OECD-land i 2011 eller sist tilgjengelige år¹</t>
  </si>
  <si>
    <t>Tabell</t>
  </si>
  <si>
    <t>Øvrige helseforetak og private, ideelle sykehus</t>
  </si>
  <si>
    <t>Nærings-
livet</t>
  </si>
  <si>
    <t>Institutt-
sektoren</t>
  </si>
  <si>
    <t>Institutt-
sektoren 
uten HF</t>
  </si>
  <si>
    <t>Univ.- og 
høgskole-
sektoren</t>
  </si>
  <si>
    <t>Univ.- og 
høgskole-
sektoren 
uten HF</t>
  </si>
  <si>
    <t>Helse-
foretak</t>
  </si>
  <si>
    <t>No</t>
  </si>
  <si>
    <t>Int</t>
  </si>
  <si>
    <t>Norden</t>
  </si>
  <si>
    <t>Geo</t>
  </si>
  <si>
    <t>Tittel</t>
  </si>
  <si>
    <t>FoU-utgifter i Norge  i 2012 etter utførende sektor og finansieringskilde. Mill. kr.</t>
  </si>
  <si>
    <t>FoU-utgifter i Norge etter sektor for utførelse 1970-2012. Faste 2010-priser.</t>
  </si>
  <si>
    <t>Univ.- og høgskole-sektoren</t>
  </si>
  <si>
    <t>FoU-utgifter etter utførende sektor og oppgitt finansieringskilde. Norge. 2012</t>
  </si>
  <si>
    <t>Prosent</t>
  </si>
  <si>
    <t>Institutt-sektoren</t>
  </si>
  <si>
    <t>Forskere/faglig personale som deltok i FoU i Norge etter utførende sektor i 2012. Doktorgrad og kvinneandel</t>
  </si>
  <si>
    <t>FoU-personale og FoU-årsverk i Norge  i 2012 etter utførende sektor.</t>
  </si>
  <si>
    <t>Personer pr. 01.10.2012</t>
  </si>
  <si>
    <t>Offentlig og PNP-sektor</t>
  </si>
  <si>
    <t>Universi-tets- og høgskole-sektoren</t>
  </si>
  <si>
    <t>FoU-utgifter i Norden etter utførende sektor. 2002 og 2012. Mill. kr.</t>
  </si>
  <si>
    <t>Women</t>
  </si>
  <si>
    <t>Men</t>
  </si>
  <si>
    <t>EU-27</t>
  </si>
  <si>
    <t>Bulgaria</t>
  </si>
  <si>
    <t>Kypros</t>
  </si>
  <si>
    <t>Latvia</t>
  </si>
  <si>
    <t>Litauen</t>
  </si>
  <si>
    <t>Kroatia</t>
  </si>
  <si>
    <t>Other</t>
  </si>
  <si>
    <t>Kvinne-andel blant forskere</t>
  </si>
  <si>
    <t xml:space="preserve">Antall avlagte doktorgrader 1980-2013 etter kjønn og kvinneandel (prosent). </t>
  </si>
  <si>
    <t>Denmark</t>
  </si>
  <si>
    <t>France</t>
  </si>
  <si>
    <t>Iceland</t>
  </si>
  <si>
    <t>China</t>
  </si>
  <si>
    <t>Norway</t>
  </si>
  <si>
    <t>Russia</t>
  </si>
  <si>
    <t>United Kingdom</t>
  </si>
  <si>
    <t>Sweden</t>
  </si>
  <si>
    <t>Germany</t>
  </si>
  <si>
    <t>Austria</t>
  </si>
  <si>
    <t>Total OECD</t>
  </si>
  <si>
    <t>EU – 28</t>
  </si>
  <si>
    <t>Country</t>
  </si>
  <si>
    <t>Total</t>
  </si>
  <si>
    <t>R&amp;D expenditure as a percentage og GDP</t>
  </si>
  <si>
    <t>Sector of performance</t>
  </si>
  <si>
    <t>Source of funds</t>
  </si>
  <si>
    <t>Industrial sector²</t>
  </si>
  <si>
    <t>Higher ed. sector</t>
  </si>
  <si>
    <t>Government sector</t>
  </si>
  <si>
    <t>Govern-ment</t>
  </si>
  <si>
    <t>Industry</t>
  </si>
  <si>
    <t>R&amp;D expen-diture per capita NOK</t>
  </si>
  <si>
    <t>Kilde: OECD - Main Science and Technology Indicators 2013-2</t>
  </si>
  <si>
    <t>¹ Der det ikke finnes oppdatert statistikk dekker dataene 2011 for Frankrike, Island, Japan, Norge, Sverige, Tyskland, OECD og EU 25.</t>
  </si>
  <si>
    <t>Ireland</t>
  </si>
  <si>
    <r>
      <t>Island</t>
    </r>
    <r>
      <rPr>
        <sz val="11"/>
        <color theme="1"/>
        <rFont val="Calibri"/>
        <family val="2"/>
      </rPr>
      <t>¹</t>
    </r>
  </si>
  <si>
    <r>
      <t>Sverige</t>
    </r>
    <r>
      <rPr>
        <sz val="11"/>
        <color theme="1"/>
        <rFont val="Calibri"/>
        <family val="2"/>
      </rPr>
      <t>¹</t>
    </r>
  </si>
  <si>
    <t>¹ Referanseår: Island: 2011, Sverige: 2001</t>
  </si>
  <si>
    <t>2010</t>
  </si>
  <si>
    <t>2011</t>
  </si>
  <si>
    <t>fra annethvert år til hvert år</t>
  </si>
  <si>
    <t>Sør-Korea</t>
  </si>
  <si>
    <t xml:space="preserve">Kilde: Thomson Reuters/CWTS Web of Science. Beregninger: CWTS/NIFU. </t>
  </si>
  <si>
    <t>Psykologi</t>
  </si>
  <si>
    <t>Helsefag</t>
  </si>
  <si>
    <t>Klinisk medisin</t>
  </si>
  <si>
    <t>Biomedisin</t>
  </si>
  <si>
    <t>Basal biovitenskap</t>
  </si>
  <si>
    <t>Biologi</t>
  </si>
  <si>
    <t>Miljøvitenskap og -teknologi</t>
  </si>
  <si>
    <t>Landbruks- og matvitenskap</t>
  </si>
  <si>
    <t>Geovitenskap og teknologi</t>
  </si>
  <si>
    <t>Kjemi og kjemisk teknologi</t>
  </si>
  <si>
    <t>Fysikk og materialvitenskap</t>
  </si>
  <si>
    <t>Astronomi og astrofysikk</t>
  </si>
  <si>
    <t>Matematikk</t>
  </si>
  <si>
    <t>Datateknikk og informatikk</t>
  </si>
  <si>
    <t>Byggteknikk og konstruksjon</t>
  </si>
  <si>
    <t>Maskin- og romfartsteknikk</t>
  </si>
  <si>
    <t>Elektroteknikk og telekommunikasjon</t>
  </si>
  <si>
    <t>Energiforskning og -teknologi</t>
  </si>
  <si>
    <t>Psychology</t>
  </si>
  <si>
    <t>Mathematics</t>
  </si>
  <si>
    <t>Health sciences</t>
  </si>
  <si>
    <t>Clinical medicine</t>
  </si>
  <si>
    <t>Biomedical sciences</t>
  </si>
  <si>
    <t>Basic life sciences</t>
  </si>
  <si>
    <t>Biological sciences</t>
  </si>
  <si>
    <t>Environmental sciences and technology</t>
  </si>
  <si>
    <t>Agriculture and food science</t>
  </si>
  <si>
    <t>Earth sciences and technology</t>
  </si>
  <si>
    <t>Chemistry and chemical engineering</t>
  </si>
  <si>
    <t>Physics and materials science</t>
  </si>
  <si>
    <t>Astronomy and astrophysics</t>
  </si>
  <si>
    <t>Computer sciences</t>
  </si>
  <si>
    <t>Civil engineering and construction</t>
  </si>
  <si>
    <t>Mechanical engineering and aerospace</t>
  </si>
  <si>
    <t>Electrical engineering and telecommunication</t>
  </si>
  <si>
    <t>Energy science and technology</t>
  </si>
  <si>
    <t>Antall artikler 2012 per 1000 capita¹</t>
  </si>
  <si>
    <t xml:space="preserve"> Relativ siterings-indeks
 2008-2011²</t>
  </si>
  <si>
    <t>¹ Antall artikler i 2012 per 1000 innbyggere i 2011.</t>
  </si>
  <si>
    <t>² Relativ siteringsindeks for artiklene publisert i perioden 2008-2011. Verdensgjennomsnitt = 100</t>
  </si>
  <si>
    <t xml:space="preserve">Relativ spesialiseringsindeks (publiseringsprofil) for Norge 2012. Utvalgte disipliner innen naturvitenskap, teknologi, helse og medisin.¹ </t>
  </si>
  <si>
    <t>Disiplin</t>
  </si>
  <si>
    <t>Antall artikler 2012</t>
  </si>
  <si>
    <t>¹ Number of articles in 2012 per 1000 innbyggere in 2011.</t>
  </si>
  <si>
    <t>² Relative citation index for artikles published between 2008 and 2011. World average = 100.</t>
  </si>
  <si>
    <t xml:space="preserve">Source: Thomson Reuters/CWTS Web of Science. Computations: CWTS/NIFU. </t>
  </si>
  <si>
    <t>Relative specialization  index (publishing profile) for Norway 2012. Selected diciplins within natural sciences, technology, medical and health sciences.</t>
  </si>
  <si>
    <r>
      <t>Vitenskapelig publisering i utvalgte land. Antall artikler 2012 totalt og per 1000 capita</t>
    </r>
    <r>
      <rPr>
        <b/>
        <sz val="11"/>
        <color theme="1"/>
        <rFont val="Calibri"/>
        <family val="2"/>
      </rPr>
      <t>¹</t>
    </r>
    <r>
      <rPr>
        <b/>
        <sz val="11"/>
        <color theme="1"/>
        <rFont val="Arial"/>
        <family val="2"/>
      </rPr>
      <t xml:space="preserve">  og relativ siteringsindeks 2008–2011</t>
    </r>
    <r>
      <rPr>
        <b/>
        <sz val="11"/>
        <color theme="1"/>
        <rFont val="Calibri"/>
        <family val="2"/>
      </rPr>
      <t>².</t>
    </r>
  </si>
  <si>
    <t>Scientific publishing for selected countries. Number of articles 2012 in total and per 1000 capita¹ and relative citation index 2008–2011²</t>
  </si>
  <si>
    <t>FoU-utgifter i instituttsektoren etter fylke. 2012.</t>
  </si>
  <si>
    <t>Fylke</t>
  </si>
  <si>
    <t>Mill kr</t>
  </si>
  <si>
    <t>Østfold</t>
  </si>
  <si>
    <t>Akershus</t>
  </si>
  <si>
    <t>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</si>
  <si>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</si>
  <si>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</si>
  <si>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</si>
  <si>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</si>
  <si>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</si>
  <si>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</si>
  <si>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</si>
  <si>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</si>
  <si>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</si>
  <si>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</si>
  <si>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</si>
  <si>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</si>
  <si>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</si>
  <si>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</si>
  <si>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 xml:space="preserve">Finnmark </t>
  </si>
  <si>
    <t>Kilde: NIFU/FoU-statistikk</t>
  </si>
  <si>
    <t>10-20 prosent av sektorens FoU-utgifter</t>
  </si>
  <si>
    <t>2-10 prosent av sektorens FoU-utgifter</t>
  </si>
  <si>
    <t>Under 2 prosent av sektorens FoU-utgifter</t>
  </si>
  <si>
    <t>Intervaller:</t>
  </si>
  <si>
    <t>Mer enn 20 prosent av sektorens FoU-utgifter</t>
  </si>
  <si>
    <t>Departement</t>
  </si>
  <si>
    <t>Kilde: NIFU/Statsbudsjettanalysen</t>
  </si>
  <si>
    <t>Government budget appropriations or outlays for R&amp;D (GBAORD) in Norway by groups of ministries and budget term. 2001–2014. Mill. NOK.</t>
  </si>
  <si>
    <t>Anslåtte bevilgninger til FoU over vedtatt statsbudsjett . 2001-2014. Mill kroner, faste 2010-priser.</t>
  </si>
  <si>
    <t>R&amp;D expenditure and R&amp;D full time equivalents (FTE) in the institute sector.</t>
  </si>
  <si>
    <r>
      <t>Troms</t>
    </r>
    <r>
      <rPr>
        <sz val="10"/>
        <color theme="1"/>
        <rFont val="Calibri"/>
        <family val="2"/>
      </rPr>
      <t>¹</t>
    </r>
  </si>
  <si>
    <t>Troms¹</t>
  </si>
  <si>
    <t>Region</t>
  </si>
  <si>
    <t>Vest- og Sør-Europa</t>
  </si>
  <si>
    <t>Øst-Europa</t>
  </si>
  <si>
    <t>Nord-Amerika</t>
  </si>
  <si>
    <t>Latin-Amerika</t>
  </si>
  <si>
    <t>Afrika</t>
  </si>
  <si>
    <t>Asia</t>
  </si>
  <si>
    <t>Australia og New Zealand</t>
  </si>
  <si>
    <t>2012</t>
  </si>
  <si>
    <t>2013</t>
  </si>
  <si>
    <t>Kilde: NIFU/Doktorgradsregisteret</t>
  </si>
  <si>
    <t>Doktorgrader 2010‒2013 med ikke-norsk statsborgerskap på disputastidspunktet, etter region.</t>
  </si>
  <si>
    <t>National public funding to transnationally coordinated R&amp;D</t>
  </si>
  <si>
    <t>Belgium</t>
  </si>
  <si>
    <t>Spain</t>
  </si>
  <si>
    <t>Netherlands</t>
  </si>
  <si>
    <t>Greece</t>
  </si>
  <si>
    <t>Poland</t>
  </si>
  <si>
    <t>Czech Republic</t>
  </si>
  <si>
    <t>Hungary</t>
  </si>
  <si>
    <t>Croatia</t>
  </si>
  <si>
    <t>Estonia</t>
  </si>
  <si>
    <t>Luxembourg</t>
  </si>
  <si>
    <t>Cyprus</t>
  </si>
  <si>
    <t>Lithuania</t>
  </si>
  <si>
    <t>Malta</t>
  </si>
  <si>
    <t>National contributions
 to Europe-wide transnational public R&amp;D programmes</t>
  </si>
  <si>
    <t>National contributions
 to transnational public R&amp;D performers</t>
  </si>
  <si>
    <t>National contributions
 to bilateral or multilateral public R&amp;D programmes</t>
  </si>
  <si>
    <t>Total National contributions
 to transnational public R&amp;D performers</t>
  </si>
  <si>
    <t>Total National contributions
 to Europe-wide transnational public R&amp;D programmes</t>
  </si>
  <si>
    <t>Total National contributions to bilateral or multilateral public R&amp;D programmes</t>
  </si>
  <si>
    <t>Nasjonal finansiering av transnasjonalt koordinert FoU. I mill. EURO</t>
  </si>
  <si>
    <t>Nasjonal finansiering av transnasjonalt koordinert FoU som en prosentandel av totale bevilgninger til FoU</t>
  </si>
  <si>
    <t>FoU-utførerende transnasjonale institusjoner. (Eks: CERN)</t>
  </si>
  <si>
    <t>Europeiske transnasjonale offentlige FoU-programmer. (Eks: ERA-NET, ESA)</t>
  </si>
  <si>
    <t>Bilaterale eller multilaterale offentlige FoU-programmer. (Eks NordForsk)</t>
  </si>
  <si>
    <t>Bilaterale eller multilaterale offentlige FoU-programmer. (Eks: NordForsk)</t>
  </si>
  <si>
    <t xml:space="preserve">Total </t>
  </si>
  <si>
    <t>National public funding to transnationally coordinated R&amp;D In mill. of EURO</t>
  </si>
  <si>
    <t>National public funding to transnationally coordinated R&amp;D as a percetage of total GBAORD</t>
  </si>
  <si>
    <t>FoU-utførerende transnasjonale offentlige institusjoner. (Eks: CERN)</t>
  </si>
  <si>
    <r>
      <t>Instituttsektoren</t>
    </r>
    <r>
      <rPr>
        <b/>
        <sz val="8"/>
        <rFont val="Calibri"/>
        <family val="2"/>
      </rPr>
      <t>²</t>
    </r>
  </si>
  <si>
    <t>²  Uten helseforetak</t>
  </si>
  <si>
    <t>Nasjonal offentlig finansiering av transnasjonalt kordinert forskning defineres som den delen av anslåtte bevilgninger til FoU (GBAORD) som går til transnasjonale offentlige forskningsutførende institusjoner og transnasjonale offentlige forskningsprogrammer.</t>
  </si>
  <si>
    <r>
      <t>Instituttsektoren</t>
    </r>
    <r>
      <rPr>
        <b/>
        <sz val="8"/>
        <rFont val="Calibri"/>
        <family val="2"/>
      </rPr>
      <t>¹</t>
    </r>
  </si>
  <si>
    <r>
      <rPr>
        <vertAlign val="superscript"/>
        <sz val="8"/>
        <rFont val="Arial"/>
        <family val="2"/>
      </rPr>
      <t>1</t>
    </r>
    <r>
      <rPr>
        <sz val="8"/>
        <rFont val="Arial"/>
        <family val="2"/>
      </rPr>
      <t xml:space="preserve"> Inkluderer ikke helseforetak.</t>
    </r>
  </si>
  <si>
    <t>²  Ikke inkl. helseforetak.</t>
  </si>
  <si>
    <t>Totalt. Mill Euro</t>
  </si>
  <si>
    <t>Awarded doctoral degrees in Norway 2010-2013 by citizenship and region of origin.</t>
  </si>
  <si>
    <t>Store foretak</t>
  </si>
  <si>
    <t>Kilde: Patentstyret/SSB.</t>
  </si>
  <si>
    <t>Helseregion</t>
  </si>
  <si>
    <r>
      <t>Totale drifts-kostnader</t>
    </r>
    <r>
      <rPr>
        <vertAlign val="superscript"/>
        <sz val="10"/>
        <rFont val="Arial"/>
        <family val="2"/>
      </rPr>
      <t>3</t>
    </r>
  </si>
  <si>
    <r>
      <t>Driftskostnader til FoU</t>
    </r>
    <r>
      <rPr>
        <vertAlign val="superscript"/>
        <sz val="10"/>
        <rFont val="Arial"/>
        <family val="2"/>
      </rPr>
      <t>4</t>
    </r>
  </si>
  <si>
    <t>FoU-andel</t>
  </si>
  <si>
    <t>Helse Midt-Norge</t>
  </si>
  <si>
    <t>Helse Nord</t>
  </si>
  <si>
    <t>Helse Sør-Øst</t>
  </si>
  <si>
    <t>Helse Vest</t>
  </si>
  <si>
    <r>
      <rPr>
        <i/>
        <vertAlign val="superscript"/>
        <sz val="7"/>
        <rFont val="Arial"/>
        <family val="2"/>
      </rPr>
      <t xml:space="preserve">1 </t>
    </r>
    <r>
      <rPr>
        <i/>
        <sz val="7"/>
        <rFont val="Arial"/>
        <family val="2"/>
      </rPr>
      <t>Tabell etter regnskapsprinsippet, driftskostnader inkluderer avskrivninger.</t>
    </r>
  </si>
  <si>
    <r>
      <rPr>
        <i/>
        <vertAlign val="superscript"/>
        <sz val="7"/>
        <rFont val="Arial"/>
        <family val="2"/>
      </rPr>
      <t>2</t>
    </r>
    <r>
      <rPr>
        <i/>
        <sz val="7"/>
        <rFont val="Arial"/>
        <family val="2"/>
      </rPr>
      <t xml:space="preserve"> Omfatter Oslo universitetssykehus HF, Akershus universitetssykehus HF, Helse Bergen HF, Helse Stavanger HF, St. Olavs hospital HF og Universitetssykehuset Nord-Norge HF.</t>
    </r>
  </si>
  <si>
    <r>
      <rPr>
        <i/>
        <vertAlign val="superscript"/>
        <sz val="7"/>
        <rFont val="Arial"/>
        <family val="2"/>
      </rPr>
      <t xml:space="preserve">4 </t>
    </r>
    <r>
      <rPr>
        <i/>
        <sz val="7"/>
        <rFont val="Arial"/>
        <family val="2"/>
      </rPr>
      <t>Kilde: NIFU / Ressursbruk til FoU i helseforetakene.</t>
    </r>
  </si>
  <si>
    <r>
      <t>Patentsøknader levert i Norge</t>
    </r>
    <r>
      <rPr>
        <b/>
        <sz val="10"/>
        <rFont val="Calibri"/>
        <family val="2"/>
      </rPr>
      <t>¹</t>
    </r>
    <r>
      <rPr>
        <b/>
        <sz val="10"/>
        <rFont val="Arial"/>
        <family val="2"/>
      </rPr>
      <t xml:space="preserve"> av norske foretak etter foretaksstørrelse. 2001-2010</t>
    </r>
  </si>
  <si>
    <t>2,6</t>
  </si>
  <si>
    <t>3,4</t>
  </si>
  <si>
    <t>6,4</t>
  </si>
  <si>
    <t>3,8</t>
  </si>
  <si>
    <t>4,8</t>
  </si>
  <si>
    <t>0,6</t>
  </si>
  <si>
    <t>0,5</t>
  </si>
  <si>
    <t>1,2</t>
  </si>
  <si>
    <t>1,0</t>
  </si>
  <si>
    <t>Patent applications¹ filed in Norway by Norwegian firms by firm size.</t>
  </si>
  <si>
    <r>
      <t>Universitetssykehus</t>
    </r>
    <r>
      <rPr>
        <sz val="10"/>
        <rFont val="Calibri"/>
        <family val="2"/>
      </rPr>
      <t>²</t>
    </r>
  </si>
  <si>
    <r>
      <t>Totale driftskostnader</t>
    </r>
    <r>
      <rPr>
        <b/>
        <sz val="10"/>
        <rFont val="Calibri"/>
        <family val="2"/>
      </rPr>
      <t>¹</t>
    </r>
    <r>
      <rPr>
        <b/>
        <sz val="10"/>
        <rFont val="Arial"/>
        <family val="2"/>
      </rPr>
      <t xml:space="preserve"> og driftskostnader til FoU ved helseforetakene i Norge 2012 etter type helseforetak og region. Mill. kr</t>
    </r>
  </si>
  <si>
    <r>
      <rPr>
        <i/>
        <vertAlign val="superscript"/>
        <sz val="7"/>
        <rFont val="Arial"/>
        <family val="2"/>
      </rPr>
      <t xml:space="preserve">1 </t>
    </r>
    <r>
      <rPr>
        <i/>
        <sz val="7"/>
        <rFont val="Arial"/>
        <family val="2"/>
      </rPr>
      <t>According to the accoutant principle, current expenditure includes depriciation.</t>
    </r>
  </si>
  <si>
    <r>
      <rPr>
        <i/>
        <vertAlign val="superscript"/>
        <sz val="7"/>
        <rFont val="Arial"/>
        <family val="2"/>
      </rPr>
      <t>2</t>
    </r>
    <r>
      <rPr>
        <i/>
        <sz val="7"/>
        <rFont val="Arial"/>
        <family val="2"/>
      </rPr>
      <t xml:space="preserve"> Includes Oslo University Hospital HF, Akershus University Hospital HF, Bergen Health Trust HF, Stavanger Health Trust HF, St. Olav hospital HF and University Hospital Northern Norway HF.</t>
    </r>
  </si>
  <si>
    <r>
      <rPr>
        <i/>
        <vertAlign val="superscript"/>
        <sz val="7"/>
        <rFont val="Arial"/>
        <family val="2"/>
      </rPr>
      <t xml:space="preserve">3 </t>
    </r>
    <r>
      <rPr>
        <i/>
        <sz val="7"/>
        <rFont val="Arial"/>
        <family val="2"/>
      </rPr>
      <t>Source: Regional health trusts and private and non-profit hospitals.</t>
    </r>
  </si>
  <si>
    <r>
      <rPr>
        <i/>
        <vertAlign val="superscript"/>
        <sz val="7"/>
        <rFont val="Arial"/>
        <family val="2"/>
      </rPr>
      <t xml:space="preserve">3 </t>
    </r>
    <r>
      <rPr>
        <i/>
        <sz val="7"/>
        <rFont val="Arial"/>
        <family val="2"/>
      </rPr>
      <t>Kilde: Regionale helseforetak og private og ideelle sykehus.</t>
    </r>
  </si>
  <si>
    <r>
      <rPr>
        <i/>
        <vertAlign val="superscript"/>
        <sz val="7"/>
        <rFont val="Arial"/>
        <family val="2"/>
      </rPr>
      <t xml:space="preserve">4 </t>
    </r>
    <r>
      <rPr>
        <i/>
        <sz val="7"/>
        <rFont val="Arial"/>
        <family val="2"/>
      </rPr>
      <t>Source: NIFU, use of resources in the health trusts.</t>
    </r>
  </si>
  <si>
    <t>¹ Figuren er basert på koplinger mellom data på patentsøknader fra Patentstyret og Foretaksregisteret (BoF) som er gjort i samarbeid med SSB.</t>
  </si>
  <si>
    <t xml:space="preserve"> R&amp;D expenditure in Norway by sector of performance: 1970–2012.</t>
  </si>
  <si>
    <t>Figure 1</t>
  </si>
  <si>
    <t>Year</t>
  </si>
  <si>
    <t>Industrial sector</t>
  </si>
  <si>
    <t>Institute
 sektor</t>
  </si>
  <si>
    <t>Institute
 sektor excl. hospitals</t>
  </si>
  <si>
    <t>Higher education sector</t>
  </si>
  <si>
    <t>Higher education sector excl. hospitals</t>
  </si>
  <si>
    <t>Hospitals</t>
  </si>
  <si>
    <t>University hospitals</t>
  </si>
  <si>
    <t>Source: NIFU, SSB</t>
  </si>
  <si>
    <r>
      <t>Andre</t>
    </r>
    <r>
      <rPr>
        <vertAlign val="superscript"/>
        <sz val="10"/>
        <rFont val="Arial"/>
        <family val="2"/>
      </rPr>
      <t>1</t>
    </r>
  </si>
  <si>
    <r>
      <t>Instituttsektoren</t>
    </r>
    <r>
      <rPr>
        <b/>
        <sz val="10"/>
        <rFont val="Calibri"/>
        <family val="2"/>
      </rPr>
      <t>²</t>
    </r>
  </si>
  <si>
    <r>
      <rPr>
        <b/>
        <sz val="10"/>
        <rFont val="Calibri"/>
        <family val="2"/>
      </rPr>
      <t>¹</t>
    </r>
    <r>
      <rPr>
        <b/>
        <sz val="10"/>
        <rFont val="Arial"/>
        <family val="2"/>
      </rPr>
      <t xml:space="preserve"> </t>
    </r>
    <r>
      <rPr>
        <sz val="10"/>
        <rFont val="Arial"/>
        <family val="2"/>
      </rPr>
      <t>Omfatter private fond, gaver, egne inntekter og SkatteFUNN i næringslivet.</t>
    </r>
  </si>
  <si>
    <t>Table 1</t>
  </si>
  <si>
    <t>R&amp;D expenditure in Norway by type of institution and source of funds. 2012. Million NOK.</t>
  </si>
  <si>
    <t>Type of institution</t>
  </si>
  <si>
    <r>
      <t>Institute sector</t>
    </r>
    <r>
      <rPr>
        <b/>
        <sz val="10"/>
        <rFont val="Calibri"/>
        <family val="2"/>
      </rPr>
      <t>²</t>
    </r>
  </si>
  <si>
    <t>Of which: Research inst. serving enterprises</t>
  </si>
  <si>
    <r>
      <t>Universities and colleges</t>
    </r>
    <r>
      <rPr>
        <b/>
        <sz val="10"/>
        <rFont val="Calibri"/>
        <family val="2"/>
      </rPr>
      <t>³</t>
    </r>
  </si>
  <si>
    <t xml:space="preserve">Health trusts and private, </t>
  </si>
  <si>
    <t>non-profit hospitals</t>
  </si>
  <si>
    <t>Of which: 
Research council of Norway</t>
  </si>
  <si>
    <r>
      <t>Other</t>
    </r>
    <r>
      <rPr>
        <vertAlign val="superscript"/>
        <sz val="10"/>
        <rFont val="Arial"/>
        <family val="2"/>
      </rPr>
      <t>1</t>
    </r>
  </si>
  <si>
    <t>Abroad</t>
  </si>
  <si>
    <t>Source of fund</t>
  </si>
  <si>
    <t>Of which: 
Oil com-panies</t>
  </si>
  <si>
    <r>
      <rPr>
        <b/>
        <sz val="10"/>
        <rFont val="Calibri"/>
        <family val="2"/>
      </rPr>
      <t>¹</t>
    </r>
    <r>
      <rPr>
        <b/>
        <sz val="10"/>
        <rFont val="Arial"/>
        <family val="2"/>
      </rPr>
      <t xml:space="preserve"> </t>
    </r>
    <r>
      <rPr>
        <sz val="10"/>
        <rFont val="Arial"/>
        <family val="2"/>
      </rPr>
      <t>Includes private funding, own funds and tax deduction fund “SkatteFunn” in Industrial sector.</t>
    </r>
  </si>
  <si>
    <t>Source: NIFU/Statistics Norway, R&amp;D statistics</t>
  </si>
  <si>
    <t>²  Excluding hospitals.</t>
  </si>
  <si>
    <t>³ Only totals available for universities and colleges for 2012.</t>
  </si>
  <si>
    <t>sykehusfunksjoner mm.</t>
  </si>
  <si>
    <t>Universiteter og høgskoler³</t>
  </si>
  <si>
    <t>³ Kun hovedtall for universiteter og høgskoler i 2012.</t>
  </si>
  <si>
    <t>Figur 2</t>
  </si>
  <si>
    <t>Utførende sektor/Sector of performance</t>
  </si>
  <si>
    <t>Finansierende sektor/Source of fund</t>
  </si>
  <si>
    <t>Totalt/Total</t>
  </si>
  <si>
    <t>Prosent/Per cent</t>
  </si>
  <si>
    <t>Mill. NOK</t>
  </si>
  <si>
    <t>Næringslivet/
Industrial sector</t>
  </si>
  <si>
    <t>Offentlig/Government</t>
  </si>
  <si>
    <t>Herav NFR/Of which RCN</t>
  </si>
  <si>
    <t>Herav annen offentlig finansiering/
Of which other government</t>
  </si>
  <si>
    <t>Andre/Other</t>
  </si>
  <si>
    <t>Utlandet/Abroad</t>
  </si>
  <si>
    <t>Prosentandel av totale FoU-utgifter/
Percentage of total R&amp;D expenditure</t>
  </si>
  <si>
    <t>Total R&amp;D expenditure in Norway by source of funds¹. 2012. Per cent.Total R&amp;D expenditure 2012: 48 043 mill. NOK.</t>
  </si>
  <si>
    <t>Uten registrert
 syssel-
setting</t>
  </si>
  <si>
    <t>Mikro-
foretak</t>
  </si>
  <si>
    <t>Små-
foretak</t>
  </si>
  <si>
    <t>Mellom-
store
foretak</t>
  </si>
  <si>
    <t>Big firms</t>
  </si>
  <si>
    <t>Middle sized firms</t>
  </si>
  <si>
    <t>Small firms</t>
  </si>
  <si>
    <t>Micro
firms</t>
  </si>
  <si>
    <t>¹ The presentation is based on links between data on patent applications from the Norwegian Industrial property Office and the Norwegian business registry (BoF), which is done by NIFU in cooperation with Statistics Norway.</t>
  </si>
  <si>
    <t>Source: The Norwegian Industrial Property Office / SSB</t>
  </si>
  <si>
    <t>No registered employ-ment</t>
  </si>
  <si>
    <t>Figure 2</t>
  </si>
  <si>
    <t>Table 2</t>
  </si>
  <si>
    <t>R&amp;D expenditure as a percentage of the Gross Domestic Product (GDP) by source of funds and sector of performance in 2012.</t>
  </si>
  <si>
    <t>Figur 3</t>
  </si>
  <si>
    <t>R&amp;D expenditure in the Nordic countries by sector of performance.
20021 and 20121. Mill. NOK.</t>
  </si>
  <si>
    <t>Figure 3</t>
  </si>
  <si>
    <t>Iceland¹</t>
  </si>
  <si>
    <t>Source: OECD - Main Science and Technology Indicators 2013-2</t>
  </si>
  <si>
    <t>¹ Reference year: Sweden: 2001, Iceland: 2011.</t>
  </si>
  <si>
    <t>Business enterprise sector</t>
  </si>
  <si>
    <t>Govern-ment and PNP-sector</t>
  </si>
  <si>
    <t>Sweden¹</t>
  </si>
  <si>
    <t>År/Year</t>
  </si>
  <si>
    <t>Figure 4</t>
  </si>
  <si>
    <t>Figur 4</t>
  </si>
  <si>
    <r>
      <rPr>
        <sz val="10"/>
        <color theme="1"/>
        <rFont val="Calibri"/>
        <family val="2"/>
      </rPr>
      <t>¹</t>
    </r>
    <r>
      <rPr>
        <sz val="10"/>
        <color theme="1"/>
        <rFont val="Arial"/>
        <family val="2"/>
      </rPr>
      <t>Inkluderer Svalbard</t>
    </r>
  </si>
  <si>
    <t>Table 5</t>
  </si>
  <si>
    <r>
      <t>Current expenditure</t>
    </r>
    <r>
      <rPr>
        <b/>
        <sz val="10"/>
        <rFont val="Calibri"/>
        <family val="2"/>
      </rPr>
      <t>¹</t>
    </r>
    <r>
      <rPr>
        <b/>
        <sz val="10"/>
        <rFont val="Arial"/>
        <family val="2"/>
      </rPr>
      <t xml:space="preserve"> and current R&amp;D expenditure in Norwegian health trusts by type of health trust and region in 2012. Mill. NOK.</t>
    </r>
  </si>
  <si>
    <t>Tabell 5</t>
  </si>
  <si>
    <t>More than 20 per cent of R&amp;D expenditure in the sector</t>
  </si>
  <si>
    <t>10-20 per cent of R&amp;D expenditure in the sector</t>
  </si>
  <si>
    <t>Under 2 per cent of R&amp;D expenditure in the sector</t>
  </si>
  <si>
    <r>
      <rPr>
        <sz val="10"/>
        <color theme="1"/>
        <rFont val="Calibri"/>
        <family val="2"/>
      </rPr>
      <t>¹</t>
    </r>
    <r>
      <rPr>
        <sz val="10"/>
        <color theme="1"/>
        <rFont val="Arial"/>
        <family val="2"/>
      </rPr>
      <t>Includes Svalbard</t>
    </r>
  </si>
  <si>
    <t>Source: NIFU/FoU-statistikk</t>
  </si>
  <si>
    <t>Intervals</t>
  </si>
  <si>
    <t>Mid Norway</t>
  </si>
  <si>
    <t>Northern Norway</t>
  </si>
  <si>
    <t>South-Eastern Norway</t>
  </si>
  <si>
    <t>Western Norway</t>
  </si>
  <si>
    <r>
      <t>University hospitals</t>
    </r>
    <r>
      <rPr>
        <sz val="10"/>
        <rFont val="Calibri"/>
        <family val="2"/>
      </rPr>
      <t>²</t>
    </r>
  </si>
  <si>
    <t>Health trustwithout university function</t>
  </si>
  <si>
    <r>
      <t>Total current expenditure</t>
    </r>
    <r>
      <rPr>
        <vertAlign val="superscript"/>
        <sz val="10"/>
        <rFont val="Arial"/>
        <family val="2"/>
      </rPr>
      <t>3</t>
    </r>
  </si>
  <si>
    <r>
      <t>Current R&amp;D expenditure</t>
    </r>
    <r>
      <rPr>
        <vertAlign val="superscript"/>
        <sz val="10"/>
        <rFont val="Arial"/>
        <family val="2"/>
      </rPr>
      <t>4</t>
    </r>
  </si>
  <si>
    <t>% R&amp;D</t>
  </si>
  <si>
    <r>
      <t>Næringsrettede departementer</t>
    </r>
    <r>
      <rPr>
        <sz val="11"/>
        <color theme="1"/>
        <rFont val="Calibri"/>
        <family val="2"/>
      </rPr>
      <t>¹/ 
Business oriented ministries¹</t>
    </r>
  </si>
  <si>
    <r>
      <t>Næringsrettede departementer¹, inkl SkatteFUNN²/ 
Business oriented ministries¹, incl. SkatteFUNN</t>
    </r>
    <r>
      <rPr>
        <sz val="11"/>
        <color theme="1"/>
        <rFont val="Calibri"/>
        <family val="2"/>
      </rPr>
      <t>²</t>
    </r>
  </si>
  <si>
    <t>Øvrige departementer/ 
Other ministries</t>
  </si>
  <si>
    <t>¹ Business oriented ministries includes Min. of Local Government, Min. of Agriculture and Food, Min. of Trade, Industy and Fisheries, Min. of Petroleum and Energy.</t>
  </si>
  <si>
    <t>² SkatteFUNN is a taxincentive arrangement.</t>
  </si>
  <si>
    <r>
      <rPr>
        <sz val="11"/>
        <color theme="1"/>
        <rFont val="Calibri"/>
        <family val="2"/>
      </rPr>
      <t>³</t>
    </r>
    <r>
      <rPr>
        <sz val="11"/>
        <color theme="1"/>
        <rFont val="Calibri"/>
        <family val="2"/>
        <scheme val="minor"/>
      </rPr>
      <t xml:space="preserve"> Preliminary results.</t>
    </r>
  </si>
  <si>
    <r>
      <rPr>
        <sz val="11"/>
        <color theme="1"/>
        <rFont val="Calibri"/>
        <family val="2"/>
      </rPr>
      <t>³</t>
    </r>
    <r>
      <rPr>
        <sz val="11"/>
        <color theme="1"/>
        <rFont val="Calibri"/>
        <family val="2"/>
        <scheme val="minor"/>
      </rPr>
      <t xml:space="preserve"> 2014: Foreløpige tall, bygger på Regjeringens anslag i Prop S.1. (2013-2014).</t>
    </r>
  </si>
  <si>
    <r>
      <rPr>
        <sz val="11"/>
        <color theme="1"/>
        <rFont val="Calibri"/>
        <family val="2"/>
      </rPr>
      <t xml:space="preserve">² </t>
    </r>
    <r>
      <rPr>
        <sz val="11"/>
        <color theme="1"/>
        <rFont val="Calibri"/>
        <family val="2"/>
        <scheme val="minor"/>
      </rPr>
      <t>SkatteFUNN er en skatteinsentivording.</t>
    </r>
  </si>
  <si>
    <r>
      <rPr>
        <sz val="11"/>
        <color theme="1"/>
        <rFont val="Calibri"/>
        <family val="2"/>
      </rPr>
      <t xml:space="preserve">¹ </t>
    </r>
    <r>
      <rPr>
        <sz val="11"/>
        <color theme="1"/>
        <rFont val="Calibri"/>
        <family val="2"/>
        <scheme val="minor"/>
      </rPr>
      <t>Næringsrettede departementer definert som KRD, LMD, NFD og OED.</t>
    </r>
  </si>
  <si>
    <t>Sum, faste priser/fixed prices</t>
  </si>
  <si>
    <t>Source: Eurostat, Ilibrary</t>
  </si>
  <si>
    <r>
      <rPr>
        <sz val="11"/>
        <color theme="1"/>
        <rFont val="Calibri"/>
        <family val="2"/>
      </rPr>
      <t>¹</t>
    </r>
    <r>
      <rPr>
        <sz val="11"/>
        <color theme="1"/>
        <rFont val="Calibri"/>
        <family val="2"/>
        <scheme val="minor"/>
      </rPr>
      <t>National public funding to transnationally coordinated research is defined as the total budget funded by the government (GBAORD)directed to transnational public R&amp;D performers and transnational public R&amp;D programmes.</t>
    </r>
  </si>
  <si>
    <t>Figure 7</t>
  </si>
  <si>
    <t>Figur 7</t>
  </si>
  <si>
    <t>Figure 6</t>
  </si>
  <si>
    <t>Figur 6</t>
  </si>
  <si>
    <t>Table</t>
  </si>
  <si>
    <t>R&amp;D personnel by type of institution in Norway. 2012. 'Head count and full time equivalents (FTE).</t>
  </si>
  <si>
    <t>Research instit. serving enterprises</t>
  </si>
  <si>
    <t>Health trusts</t>
  </si>
  <si>
    <t>Of which:</t>
  </si>
  <si>
    <t>Full time equivalents</t>
  </si>
  <si>
    <t>Universities and univ. colleges</t>
  </si>
  <si>
    <r>
      <t>Institute sector</t>
    </r>
    <r>
      <rPr>
        <b/>
        <sz val="8"/>
        <rFont val="Calibri"/>
        <family val="2"/>
      </rPr>
      <t>¹</t>
    </r>
  </si>
  <si>
    <t>Total R&amp;D personnel</t>
  </si>
  <si>
    <t>Tech. &amp; supp. staff</t>
  </si>
  <si>
    <t>Of which: 
Researchers/academic staff</t>
  </si>
  <si>
    <t>¹ Excluding hospitals</t>
  </si>
  <si>
    <t>sykehusfunksjoner mm</t>
  </si>
  <si>
    <t>Nasjonal finansiering av transnasjonalt koordinert FoU 2013. Totalt og som andel av totale bevilgninger til FoU. Mill. EURO og prosent.</t>
  </si>
  <si>
    <t>National public funding to transnationally coordinated research 2013. In total and as a share of Government budget appropriations or outlays for R&amp;D (GBAORD). Mill. Euro and Per cent.</t>
  </si>
  <si>
    <t>Table 4</t>
  </si>
  <si>
    <t>Tabell 4</t>
  </si>
  <si>
    <t>Nord</t>
  </si>
  <si>
    <t>Researchers/academic staff (head count) in Norway by type of institution: 2012. Doctorates and women.</t>
  </si>
  <si>
    <t>² Excluding hospitals.</t>
  </si>
  <si>
    <t>Source: NIFU/Statistics Norway</t>
  </si>
  <si>
    <t>¹ Also includes licenciates.</t>
  </si>
  <si>
    <t>Number</t>
  </si>
  <si>
    <t>State university colleges</t>
  </si>
  <si>
    <t>Research inst. serving enterprises</t>
  </si>
  <si>
    <t xml:space="preserve">Of which: </t>
  </si>
  <si>
    <t>Universities</t>
  </si>
  <si>
    <t>Spec. university institutions etc.</t>
  </si>
  <si>
    <r>
      <t>Institute sector</t>
    </r>
    <r>
      <rPr>
        <b/>
        <sz val="8"/>
        <rFont val="Calibri"/>
        <family val="2"/>
      </rPr>
      <t>²</t>
    </r>
  </si>
  <si>
    <t>Institusjonstype</t>
  </si>
  <si>
    <r>
      <t>Doctorate holders</t>
    </r>
    <r>
      <rPr>
        <vertAlign val="superscript"/>
        <sz val="8"/>
        <rFont val="Arial"/>
        <family val="2"/>
      </rPr>
      <t>1</t>
    </r>
  </si>
  <si>
    <r>
      <t>Womens share of professors at the universities of Oslo, Bergen, Trondheim and Tromsø in total and within medicine and health, and amongst chief physicians at university hospitals. 1977–2013</t>
    </r>
    <r>
      <rPr>
        <b/>
        <sz val="10"/>
        <rFont val="Calibri"/>
        <family val="2"/>
      </rPr>
      <t>¹</t>
    </r>
    <r>
      <rPr>
        <b/>
        <sz val="10"/>
        <rFont val="Arial"/>
        <family val="2"/>
      </rPr>
      <t>.</t>
    </r>
  </si>
  <si>
    <t>Figure 8</t>
  </si>
  <si>
    <t>Figur 8</t>
  </si>
  <si>
    <r>
      <t>Kvinneandel blant professorene totalt og for medisin og helsefag ved universitetene i Oslo, Bergen, Trondheim og Tromsø, samt for overleger ved universitetssykehusene. 1977–2013</t>
    </r>
    <r>
      <rPr>
        <b/>
        <sz val="10"/>
        <rFont val="Calibri"/>
        <family val="2"/>
      </rPr>
      <t>¹</t>
    </r>
    <r>
      <rPr>
        <b/>
        <sz val="10"/>
        <rFont val="Arial"/>
        <family val="2"/>
      </rPr>
      <t>. prosent.</t>
    </r>
  </si>
  <si>
    <t>Professor, medisin og helsefag/ Professors, medicine and health</t>
  </si>
  <si>
    <t>Overlege, universitets-sykehus/ Chief Physician, university hospitals</t>
  </si>
  <si>
    <t>Professor, alle fagfelt/ Professors, all fields of science</t>
  </si>
  <si>
    <t>År/year</t>
  </si>
  <si>
    <t>Switzerland</t>
  </si>
  <si>
    <t>Italy</t>
  </si>
  <si>
    <t>The Netherlands</t>
  </si>
  <si>
    <t>Turkey</t>
  </si>
  <si>
    <t>Share of women amongst researchers</t>
  </si>
  <si>
    <t>Source: Women in Science database/She Figures 2012, Eurostat</t>
  </si>
  <si>
    <t>Kilde: Women in Science database/She Figures 2012, Eurostat</t>
  </si>
  <si>
    <t>Share of female researchers in the higher education sector (HES) and share of female heads of universities or assimilated institutions. Selected countries. 2010.</t>
  </si>
  <si>
    <t>Andel kvinner blant forskere i universitets- og høgskolesektoren og blant rektorer ved universiteter eller tilsvarende institusjoner. Utvalgte land. 2010. Prosent.</t>
  </si>
  <si>
    <t>Kvinne-andel rektorer</t>
  </si>
  <si>
    <t>Womens share heads</t>
  </si>
  <si>
    <t>Doktorgrader avlagt i Norge 2010‒2013 etter statsborgerskap på disputastidspunktet og region.</t>
  </si>
  <si>
    <t>Figure 10</t>
  </si>
  <si>
    <t>Figur 10</t>
  </si>
  <si>
    <t>Norsk/ Norwegian</t>
  </si>
  <si>
    <t>Ikke-norsk/ Non-Norwegian</t>
  </si>
  <si>
    <t>Prosentandel ikke-norsk/ Share non-Norwegian</t>
  </si>
  <si>
    <t>Prosentandel norsk/ Share Norwegian</t>
  </si>
  <si>
    <t>Australia and New Zealand</t>
  </si>
  <si>
    <t>North America</t>
  </si>
  <si>
    <t>Latin America</t>
  </si>
  <si>
    <t>Nordic countries</t>
  </si>
  <si>
    <t>Eastern Europe</t>
  </si>
  <si>
    <t>Africa</t>
  </si>
  <si>
    <t>Western and Southern Europe</t>
  </si>
  <si>
    <t>Antall/Number</t>
  </si>
  <si>
    <t>Figur 9</t>
  </si>
  <si>
    <t>Figure 9</t>
  </si>
  <si>
    <t>Awarded doctoral degrees in Norway by sex.1980–2013.</t>
  </si>
  <si>
    <t>Figure 11</t>
  </si>
  <si>
    <t>Figur 11</t>
  </si>
  <si>
    <t>Womens share</t>
  </si>
  <si>
    <t>Kvinne-
andel</t>
  </si>
  <si>
    <t>Source: NIFU/The Doctoral Degree Registry</t>
  </si>
  <si>
    <t>Figure 12</t>
  </si>
  <si>
    <t>Figur 12</t>
  </si>
  <si>
    <t>South Korea</t>
  </si>
  <si>
    <t>Relativ 
spesialiser-
ingsindeks 
(RSI)</t>
  </si>
  <si>
    <t>Gjen-
nom-
snitt</t>
  </si>
  <si>
    <t>Dicipline</t>
  </si>
  <si>
    <t>Relative 
specialization
index 
(RSI)</t>
  </si>
  <si>
    <t>Average</t>
  </si>
  <si>
    <t>¹ Number of articles in 2012 per 1000 capita in 2011.</t>
  </si>
  <si>
    <t>Source: Thomson Reuters/CWTS Web of Science. Computations: CWTS/NIFU.</t>
  </si>
  <si>
    <t>¹ Antall artikler i 2012 per 1 000 innbyggere i 2011.</t>
  </si>
  <si>
    <t>² Relativ siteringsindeks for artiklene publisert i perioden 2008-2011. Verdensgjennomsnitt = 100.</t>
  </si>
  <si>
    <t>Kilde: Thomson Reuters/CWTS Web of Science. Beregninger: CWTS/NIFU</t>
  </si>
  <si>
    <t>Figure 13</t>
  </si>
  <si>
    <t>Figur 13</t>
  </si>
  <si>
    <t>Figur 14</t>
  </si>
  <si>
    <t>Figure 14</t>
  </si>
  <si>
    <t>Title</t>
  </si>
  <si>
    <t>FoU-statistikk og indikatorer 2014</t>
  </si>
  <si>
    <t>Science and Technology Indicators 2014</t>
  </si>
  <si>
    <t>NIFU 15/5-2014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</si>
</sst>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_ * #,##0.0_ ;_ * \-#,##0.0_ ;_ * &quot;-&quot;??_ ;_ @_ "/>
    <numFmt numFmtId="165" formatCode="#,##0.0"/>
    <numFmt numFmtId="166" formatCode="_ * #,##0.0_ ;_ * \-#,##0.0_ ;_ * &quot;-&quot;?_ ;_ @_ "/>
    <numFmt numFmtId="167" formatCode="0.0"/>
    <numFmt numFmtId="168" formatCode="_ * #,##0_ ;_ * \-#,##0_ ;_ * &quot;-&quot;??_ ;_ @_ "/>
    <numFmt numFmtId="169" formatCode="0_)"/>
    <numFmt numFmtId="170" formatCode="#,##0;#,##0;&quot;-&quot;"/>
    <numFmt numFmtId="171" formatCode="0.0\ %"/>
  </numFmts>
  <fonts count="65"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b/>
      <sz val="8"/>
      <name val="Arial"/>
      <family val="2"/>
    </font>
    <font>
      <vertAlign val="superscript"/>
      <sz val="8"/>
      <name val="Arial"/>
      <family val="2"/>
    </font>
    <font>
      <sz val="10"/>
      <name val="Arial"/>
      <family val="2"/>
    </font>
    <font>
      <i/>
      <sz val="8"/>
      <name val="Arial"/>
      <family val="2"/>
    </font>
    <font>
      <b/>
      <sz val="7"/>
      <name val="Arial"/>
      <family val="2"/>
    </font>
    <font>
      <sz val="7"/>
      <name val="Arial"/>
      <family val="2"/>
    </font>
    <font>
      <i/>
      <sz val="7"/>
      <name val="Arial"/>
      <family val="2"/>
    </font>
    <font>
      <sz val="8"/>
      <color rgb="FFFF0000"/>
      <name val="Arial"/>
      <family val="2"/>
    </font>
    <font>
      <vertAlign val="superscript"/>
      <sz val="7"/>
      <name val="Arial"/>
      <family val="2"/>
    </font>
    <font>
      <b/>
      <sz val="8"/>
      <name val="Calibri"/>
      <family val="2"/>
      <scheme val="minor"/>
    </font>
    <font>
      <u/>
      <sz val="10"/>
      <color indexed="12"/>
      <name val="Arial"/>
      <family val="2"/>
    </font>
    <font>
      <sz val="8"/>
      <color indexed="12"/>
      <name val="Calibri"/>
      <family val="2"/>
      <scheme val="minor"/>
    </font>
    <font>
      <b/>
      <sz val="10"/>
      <name val="Arial"/>
      <family val="2"/>
    </font>
    <font>
      <b/>
      <sz val="10"/>
      <color theme="1"/>
      <name val="Arial"/>
      <family val="2"/>
    </font>
    <font>
      <vertAlign val="superscript"/>
      <sz val="10"/>
      <name val="Arial"/>
      <family val="2"/>
    </font>
    <font>
      <i/>
      <sz val="10"/>
      <name val="Arial"/>
      <family val="2"/>
    </font>
    <font>
      <b/>
      <i/>
      <sz val="10"/>
      <name val="Arial"/>
      <family val="2"/>
    </font>
    <font>
      <b/>
      <sz val="10"/>
      <name val="Calibri"/>
      <family val="2"/>
    </font>
    <font>
      <sz val="10"/>
      <name val="Calibri"/>
      <family val="2"/>
    </font>
    <font>
      <b/>
      <sz val="14"/>
      <name val="Arial"/>
      <family val="2"/>
    </font>
    <font>
      <i/>
      <sz val="11"/>
      <color theme="1"/>
      <name val="Calibri"/>
      <family val="2"/>
      <scheme val="minor"/>
    </font>
    <font>
      <sz val="8"/>
      <color theme="1"/>
      <name val="Arial"/>
      <family val="2"/>
    </font>
    <font>
      <sz val="11"/>
      <color theme="1"/>
      <name val="Calibri"/>
      <family val="2"/>
    </font>
    <font>
      <sz val="8"/>
      <color theme="0"/>
      <name val="Arial"/>
      <family val="2"/>
    </font>
    <font>
      <i/>
      <sz val="9"/>
      <name val="Arial"/>
      <family val="2"/>
    </font>
    <font>
      <sz val="10"/>
      <name val="Arial"/>
      <family val="2"/>
    </font>
    <font>
      <b/>
      <sz val="11"/>
      <color theme="1"/>
      <name val="Calibri"/>
      <family val="2"/>
    </font>
    <font>
      <b/>
      <sz val="11"/>
      <color theme="1"/>
      <name val="Arial"/>
      <family val="2"/>
    </font>
    <font>
      <i/>
      <sz val="8"/>
      <color theme="1"/>
      <name val="Arial"/>
      <family val="2"/>
    </font>
    <font>
      <sz val="10"/>
      <color theme="1"/>
      <name val="Arial"/>
      <family val="2"/>
    </font>
    <font>
      <sz val="10"/>
      <color theme="0"/>
      <name val="Arial"/>
      <family val="2"/>
    </font>
    <font>
      <sz val="11"/>
      <name val="Arial"/>
      <family val="2"/>
    </font>
    <font>
      <sz val="10"/>
      <color theme="1"/>
      <name val="Calibri"/>
      <family val="2"/>
    </font>
    <font>
      <b/>
      <sz val="8"/>
      <name val="Calibri"/>
      <family val="2"/>
    </font>
    <font>
      <sz val="10"/>
      <color rgb="FF1F497D"/>
      <name val="Arial"/>
      <family val="2"/>
    </font>
    <font>
      <i/>
      <vertAlign val="superscript"/>
      <sz val="7"/>
      <name val="Arial"/>
      <family val="2"/>
    </font>
    <font>
      <b/>
      <vertAlign val="superscript"/>
      <sz val="10"/>
      <name val="Arial"/>
      <family val="2"/>
    </font>
    <font>
      <i/>
      <sz val="10"/>
      <color theme="1"/>
      <name val="Arial"/>
      <family val="2"/>
    </font>
    <font>
      <sz val="8"/>
      <color rgb="FF1F497D"/>
      <name val="Arial"/>
      <family val="2"/>
    </font>
    <font>
      <sz val="8"/>
      <color theme="1"/>
      <name val="Verdana"/>
      <family val="2"/>
    </font>
    <font>
      <b/>
      <sz val="10"/>
      <color rgb="FF000000"/>
      <name val="Arial"/>
      <family val="2"/>
    </font>
    <font>
      <b/>
      <sz val="10"/>
      <color indexed="8"/>
      <name val="Arial"/>
      <family val="2"/>
    </font>
    <font>
      <sz val="10"/>
      <color indexed="8"/>
      <name val="Arial"/>
      <family val="2"/>
    </font>
    <font>
      <i/>
      <sz val="10"/>
      <color indexed="8"/>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bgColor indexed="64"/>
      </patternFill>
    </fill>
    <fill>
      <patternFill patternType="solid">
        <fgColor theme="4" tint="0.79998168889431442"/>
        <bgColor indexed="64"/>
      </patternFill>
    </fill>
    <fill>
      <patternFill patternType="solid">
        <fgColor rgb="FFCAEBF0"/>
        <bgColor rgb="FF000000"/>
      </patternFill>
    </fill>
    <fill>
      <patternFill patternType="solid">
        <fgColor rgb="FFD9D9D9"/>
        <bgColor rgb="FF000000"/>
      </patternFill>
    </fill>
    <fill>
      <patternFill patternType="solid">
        <fgColor rgb="FFF0D7D9"/>
        <bgColor rgb="FF000000"/>
      </patternFill>
    </fill>
    <fill>
      <patternFill patternType="solid">
        <fgColor rgb="FFF2F2F2"/>
        <bgColor rgb="FF000000"/>
      </patternFill>
    </fill>
    <fill>
      <patternFill patternType="solid">
        <fgColor theme="0" tint="-0.34998626667073579"/>
        <bgColor rgb="FF000000"/>
      </patternFill>
    </fill>
    <fill>
      <patternFill patternType="solid">
        <fgColor theme="4" tint="-0.499984740745262"/>
        <bgColor indexed="64"/>
      </patternFill>
    </fill>
    <fill>
      <patternFill patternType="solid">
        <fgColor theme="4" tint="0.39997558519241921"/>
        <bgColor indexed="64"/>
      </patternFill>
    </fill>
    <fill>
      <patternFill patternType="solid">
        <fgColor theme="5" tint="-0.499984740745262"/>
        <bgColor indexed="64"/>
      </patternFill>
    </fill>
    <fill>
      <patternFill patternType="solid">
        <fgColor rgb="FFFFFFFF"/>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8" tint="-0.499984740745262"/>
      </right>
      <top/>
      <bottom/>
      <diagonal/>
    </border>
    <border>
      <left style="thin">
        <color theme="8" tint="-0.499984740745262"/>
      </left>
      <right style="thin">
        <color theme="8" tint="-0.499984740745262"/>
      </right>
      <top/>
      <bottom/>
      <diagonal/>
    </border>
    <border>
      <left style="thin">
        <color theme="8" tint="-0.499984740745262"/>
      </left>
      <right/>
      <top/>
      <bottom/>
      <diagonal/>
    </border>
    <border>
      <left/>
      <right/>
      <top/>
      <bottom style="thin">
        <color theme="8" tint="-0.499984740745262"/>
      </bottom>
      <diagonal/>
    </border>
    <border>
      <left/>
      <right style="thin">
        <color theme="8" tint="-0.499984740745262"/>
      </right>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theme="5" tint="-0.249977111117893"/>
      </right>
      <top/>
      <bottom/>
      <diagonal/>
    </border>
    <border>
      <left style="thin">
        <color theme="5" tint="-0.249977111117893"/>
      </left>
      <right/>
      <top/>
      <bottom/>
      <diagonal/>
    </border>
    <border>
      <left/>
      <right/>
      <top/>
      <bottom style="thin">
        <color theme="5" tint="-0.249977111117893"/>
      </bottom>
      <diagonal/>
    </border>
    <border>
      <left/>
      <right style="thin">
        <color theme="5" tint="-0.249977111117893"/>
      </right>
      <top/>
      <bottom style="thin">
        <color theme="5" tint="-0.249977111117893"/>
      </bottom>
      <diagonal/>
    </border>
    <border>
      <left style="thin">
        <color theme="5" tint="-0.249977111117893"/>
      </left>
      <right style="thin">
        <color theme="5" tint="-0.249977111117893"/>
      </right>
      <top/>
      <bottom style="thin">
        <color theme="5" tint="-0.249977111117893"/>
      </bottom>
      <diagonal/>
    </border>
    <border>
      <left/>
      <right/>
      <top style="thin">
        <color theme="5" tint="-0.249977111117893"/>
      </top>
      <bottom/>
      <diagonal/>
    </border>
    <border>
      <left/>
      <right style="thin">
        <color theme="5" tint="-0.249977111117893"/>
      </right>
      <top style="thin">
        <color theme="5" tint="-0.249977111117893"/>
      </top>
      <bottom/>
      <diagonal/>
    </border>
    <border>
      <left style="thin">
        <color theme="5" tint="-0.249977111117893"/>
      </left>
      <right style="thin">
        <color theme="5" tint="-0.249977111117893"/>
      </right>
      <top/>
      <bottom/>
      <diagonal/>
    </border>
    <border>
      <left/>
      <right style="thin">
        <color indexed="10"/>
      </right>
      <top/>
      <bottom/>
      <diagonal/>
    </border>
    <border>
      <left style="thin">
        <color indexed="10"/>
      </left>
      <right style="thin">
        <color indexed="10"/>
      </right>
      <top style="thin">
        <color indexed="10"/>
      </top>
      <bottom style="thin">
        <color indexed="10"/>
      </bottom>
      <diagonal/>
    </border>
    <border>
      <left/>
      <right style="medium">
        <color rgb="FF434749"/>
      </right>
      <top/>
      <bottom/>
      <diagonal/>
    </border>
    <border>
      <left style="medium">
        <color rgb="FF434749"/>
      </left>
      <right/>
      <top style="thin">
        <color theme="8" tint="-0.499984740745262"/>
      </top>
      <bottom/>
      <diagonal/>
    </border>
  </borders>
  <cellStyleXfs count="52">
    <xf numFmtId="0" fontId="0" fillId="0" borderId="0"/>
    <xf numFmtId="43"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3" fillId="0" borderId="0"/>
    <xf numFmtId="0" fontId="23" fillId="0" borderId="0" applyNumberFormat="0" applyFont="0" applyFill="0" applyBorder="0" applyAlignment="0" applyProtection="0"/>
    <xf numFmtId="0" fontId="31" fillId="0" borderId="0" applyNumberFormat="0" applyFill="0" applyBorder="0" applyAlignment="0" applyProtection="0">
      <alignment vertical="top"/>
      <protection locked="0"/>
    </xf>
    <xf numFmtId="0" fontId="23" fillId="0" borderId="0"/>
    <xf numFmtId="0" fontId="23" fillId="0" borderId="45">
      <alignment vertical="center"/>
    </xf>
    <xf numFmtId="1" fontId="33" fillId="0" borderId="45"/>
    <xf numFmtId="0" fontId="46" fillId="0" borderId="0"/>
    <xf numFmtId="0" fontId="52" fillId="0" borderId="46">
      <alignment horizontal="right" vertical="center"/>
    </xf>
  </cellStyleXfs>
  <cellXfs count="425">
    <xf numFmtId="0" fontId="0" fillId="0" borderId="0" xfId="0"/>
    <xf numFmtId="0" fontId="20" fillId="33" borderId="0" xfId="0" applyFont="1" applyFill="1"/>
    <xf numFmtId="0" fontId="20" fillId="33" borderId="0" xfId="0" applyFont="1" applyFill="1" applyBorder="1"/>
    <xf numFmtId="0" fontId="21" fillId="33" borderId="0" xfId="0" applyFont="1" applyFill="1" applyBorder="1"/>
    <xf numFmtId="0" fontId="20" fillId="33" borderId="14" xfId="0" applyFont="1" applyFill="1" applyBorder="1" applyAlignment="1">
      <alignment horizontal="right" wrapText="1"/>
    </xf>
    <xf numFmtId="0" fontId="20" fillId="33" borderId="13" xfId="0" applyFont="1" applyFill="1" applyBorder="1" applyAlignment="1">
      <alignment horizontal="right" wrapText="1"/>
    </xf>
    <xf numFmtId="0" fontId="24" fillId="33" borderId="0" xfId="0" applyFont="1" applyFill="1"/>
    <xf numFmtId="0" fontId="27" fillId="33" borderId="0" xfId="0" applyFont="1" applyFill="1"/>
    <xf numFmtId="165" fontId="23" fillId="33" borderId="0" xfId="44" applyNumberFormat="1" applyFont="1" applyFill="1" applyBorder="1" applyAlignment="1">
      <alignment vertical="center"/>
    </xf>
    <xf numFmtId="49" fontId="21" fillId="33" borderId="0" xfId="0" applyNumberFormat="1" applyFont="1" applyFill="1" applyAlignment="1">
      <alignment vertical="center" wrapText="1"/>
    </xf>
    <xf numFmtId="49" fontId="20" fillId="33" borderId="0" xfId="0" applyNumberFormat="1" applyFont="1" applyFill="1" applyBorder="1" applyAlignment="1">
      <alignment horizontal="left" vertical="justify" wrapText="1"/>
    </xf>
    <xf numFmtId="49" fontId="20" fillId="33" borderId="0" xfId="0" applyNumberFormat="1" applyFont="1" applyFill="1" applyBorder="1" applyAlignment="1">
      <alignment horizontal="center" vertical="justify" wrapText="1"/>
    </xf>
    <xf numFmtId="0" fontId="28" fillId="33" borderId="0" xfId="0" applyFont="1" applyFill="1"/>
    <xf numFmtId="0" fontId="20" fillId="33" borderId="13" xfId="0" quotePrefix="1" applyFont="1" applyFill="1" applyBorder="1" applyAlignment="1">
      <alignment horizontal="right" wrapText="1"/>
    </xf>
    <xf numFmtId="0" fontId="20" fillId="33" borderId="0" xfId="0" applyFont="1" applyFill="1" applyBorder="1" applyAlignment="1"/>
    <xf numFmtId="0" fontId="20" fillId="33" borderId="10" xfId="0" applyFont="1" applyFill="1" applyBorder="1" applyAlignment="1"/>
    <xf numFmtId="167" fontId="20" fillId="33" borderId="0" xfId="0" applyNumberFormat="1" applyFont="1" applyFill="1" applyBorder="1" applyAlignment="1">
      <alignment horizontal="right"/>
    </xf>
    <xf numFmtId="167" fontId="20" fillId="33" borderId="10" xfId="0" applyNumberFormat="1" applyFont="1" applyFill="1" applyBorder="1" applyAlignment="1">
      <alignment horizontal="right"/>
    </xf>
    <xf numFmtId="167" fontId="20" fillId="33" borderId="10" xfId="0" applyNumberFormat="1" applyFont="1" applyFill="1" applyBorder="1"/>
    <xf numFmtId="3" fontId="20" fillId="33" borderId="0" xfId="0" applyNumberFormat="1" applyFont="1" applyFill="1" applyBorder="1" applyAlignment="1">
      <alignment horizontal="right"/>
    </xf>
    <xf numFmtId="167" fontId="20" fillId="33" borderId="0" xfId="0" applyNumberFormat="1" applyFont="1" applyFill="1" applyBorder="1"/>
    <xf numFmtId="3" fontId="20" fillId="33" borderId="0" xfId="0" applyNumberFormat="1" applyFont="1" applyFill="1" applyBorder="1"/>
    <xf numFmtId="0" fontId="21" fillId="33" borderId="0" xfId="0" applyFont="1" applyFill="1" applyBorder="1" applyAlignment="1"/>
    <xf numFmtId="0" fontId="21" fillId="33" borderId="10" xfId="0" applyFont="1" applyFill="1" applyBorder="1" applyAlignment="1"/>
    <xf numFmtId="167" fontId="21" fillId="33" borderId="0" xfId="0" applyNumberFormat="1" applyFont="1" applyFill="1" applyBorder="1" applyAlignment="1">
      <alignment horizontal="right"/>
    </xf>
    <xf numFmtId="167" fontId="21" fillId="33" borderId="10" xfId="0" applyNumberFormat="1" applyFont="1" applyFill="1" applyBorder="1" applyAlignment="1">
      <alignment horizontal="right"/>
    </xf>
    <xf numFmtId="167" fontId="21" fillId="33" borderId="10" xfId="0" applyNumberFormat="1" applyFont="1" applyFill="1" applyBorder="1"/>
    <xf numFmtId="3" fontId="21" fillId="33" borderId="0" xfId="0" applyNumberFormat="1" applyFont="1" applyFill="1" applyBorder="1"/>
    <xf numFmtId="3" fontId="21" fillId="33" borderId="0" xfId="0" applyNumberFormat="1" applyFont="1" applyFill="1" applyBorder="1" applyAlignment="1">
      <alignment horizontal="right"/>
    </xf>
    <xf numFmtId="43" fontId="20" fillId="33" borderId="0" xfId="1" applyFont="1" applyFill="1" applyBorder="1" applyAlignment="1">
      <alignment horizontal="right"/>
    </xf>
    <xf numFmtId="0" fontId="20" fillId="33" borderId="0" xfId="0" applyFont="1" applyFill="1" applyAlignment="1">
      <alignment horizontal="right"/>
    </xf>
    <xf numFmtId="0" fontId="26" fillId="33" borderId="0" xfId="0" applyFont="1" applyFill="1" applyAlignment="1">
      <alignment horizontal="left"/>
    </xf>
    <xf numFmtId="0" fontId="29" fillId="33" borderId="0" xfId="0" applyFont="1" applyFill="1"/>
    <xf numFmtId="0" fontId="26" fillId="33" borderId="0" xfId="0" applyFont="1" applyFill="1"/>
    <xf numFmtId="0" fontId="26" fillId="33" borderId="0" xfId="0" applyFont="1" applyFill="1" applyAlignment="1">
      <alignment horizontal="right"/>
    </xf>
    <xf numFmtId="0" fontId="29" fillId="33" borderId="0" xfId="0" applyFont="1" applyFill="1" applyAlignment="1">
      <alignment horizontal="left"/>
    </xf>
    <xf numFmtId="0" fontId="26" fillId="33" borderId="21" xfId="0" applyFont="1" applyFill="1" applyBorder="1"/>
    <xf numFmtId="2" fontId="26" fillId="33" borderId="22" xfId="0" applyNumberFormat="1" applyFont="1" applyFill="1" applyBorder="1" applyAlignment="1">
      <alignment horizontal="right"/>
    </xf>
    <xf numFmtId="2" fontId="26" fillId="33" borderId="0" xfId="0" applyNumberFormat="1" applyFont="1" applyFill="1" applyBorder="1" applyAlignment="1">
      <alignment horizontal="right"/>
    </xf>
    <xf numFmtId="0" fontId="25" fillId="33" borderId="21" xfId="0" applyFont="1" applyFill="1" applyBorder="1" applyAlignment="1">
      <alignment vertical="center" wrapText="1"/>
    </xf>
    <xf numFmtId="2" fontId="25" fillId="33" borderId="22" xfId="0" applyNumberFormat="1" applyFont="1" applyFill="1" applyBorder="1"/>
    <xf numFmtId="2" fontId="25" fillId="33" borderId="23" xfId="0" applyNumberFormat="1" applyFont="1" applyFill="1" applyBorder="1"/>
    <xf numFmtId="0" fontId="26" fillId="33" borderId="21" xfId="0" applyFont="1" applyFill="1" applyBorder="1" applyAlignment="1">
      <alignment vertical="center" wrapText="1"/>
    </xf>
    <xf numFmtId="2" fontId="26" fillId="33" borderId="22" xfId="0" applyNumberFormat="1" applyFont="1" applyFill="1" applyBorder="1"/>
    <xf numFmtId="2" fontId="26" fillId="33" borderId="0" xfId="0" applyNumberFormat="1" applyFont="1" applyFill="1" applyBorder="1"/>
    <xf numFmtId="0" fontId="27" fillId="33" borderId="24" xfId="0" applyFont="1" applyFill="1" applyBorder="1"/>
    <xf numFmtId="2" fontId="27" fillId="33" borderId="25" xfId="0" applyNumberFormat="1" applyFont="1" applyFill="1" applyBorder="1" applyAlignment="1">
      <alignment horizontal="right"/>
    </xf>
    <xf numFmtId="2" fontId="27" fillId="33" borderId="26" xfId="0" applyNumberFormat="1" applyFont="1" applyFill="1" applyBorder="1" applyAlignment="1">
      <alignment horizontal="right"/>
    </xf>
    <xf numFmtId="2" fontId="26" fillId="33" borderId="27" xfId="0" applyNumberFormat="1" applyFont="1" applyFill="1" applyBorder="1" applyAlignment="1">
      <alignment horizontal="right"/>
    </xf>
    <xf numFmtId="0" fontId="27" fillId="33" borderId="28" xfId="0" applyFont="1" applyFill="1" applyBorder="1"/>
    <xf numFmtId="2" fontId="27" fillId="33" borderId="29" xfId="0" applyNumberFormat="1" applyFont="1" applyFill="1" applyBorder="1" applyAlignment="1">
      <alignment horizontal="right"/>
    </xf>
    <xf numFmtId="2" fontId="27" fillId="33" borderId="30" xfId="0" applyNumberFormat="1" applyFont="1" applyFill="1" applyBorder="1" applyAlignment="1">
      <alignment horizontal="right"/>
    </xf>
    <xf numFmtId="2" fontId="26" fillId="33" borderId="31" xfId="0" applyNumberFormat="1" applyFont="1" applyFill="1" applyBorder="1" applyAlignment="1">
      <alignment horizontal="right"/>
    </xf>
    <xf numFmtId="0" fontId="30" fillId="33" borderId="0" xfId="45" applyFont="1" applyFill="1" applyBorder="1" applyAlignment="1"/>
    <xf numFmtId="0" fontId="20" fillId="33" borderId="0" xfId="0" applyFont="1" applyFill="1" applyBorder="1" applyAlignment="1">
      <alignment horizontal="right"/>
    </xf>
    <xf numFmtId="0" fontId="32" fillId="33" borderId="0" xfId="46" applyFont="1" applyFill="1" applyBorder="1" applyAlignment="1" applyProtection="1"/>
    <xf numFmtId="0" fontId="20" fillId="33" borderId="0" xfId="0" applyFont="1" applyFill="1" applyBorder="1" applyAlignment="1">
      <alignment horizontal="left"/>
    </xf>
    <xf numFmtId="0" fontId="0" fillId="33" borderId="0" xfId="0" applyFill="1" applyBorder="1"/>
    <xf numFmtId="0" fontId="21" fillId="33" borderId="0" xfId="0" applyFont="1" applyFill="1"/>
    <xf numFmtId="0" fontId="20" fillId="33" borderId="0" xfId="0" applyFont="1" applyFill="1" applyBorder="1" applyAlignment="1">
      <alignment horizontal="center" vertical="top" wrapText="1"/>
    </xf>
    <xf numFmtId="0" fontId="20" fillId="33" borderId="0" xfId="0" applyFont="1" applyFill="1" applyBorder="1" applyAlignment="1">
      <alignment horizontal="center" vertical="top"/>
    </xf>
    <xf numFmtId="0" fontId="20" fillId="33" borderId="37" xfId="0" applyFont="1" applyFill="1" applyBorder="1" applyAlignment="1">
      <alignment horizontal="center"/>
    </xf>
    <xf numFmtId="0" fontId="20" fillId="33" borderId="41" xfId="0" applyFont="1" applyFill="1" applyBorder="1" applyAlignment="1">
      <alignment horizontal="right" wrapText="1"/>
    </xf>
    <xf numFmtId="0" fontId="20" fillId="33" borderId="40" xfId="0" applyFont="1" applyFill="1" applyBorder="1" applyAlignment="1">
      <alignment horizontal="right" wrapText="1"/>
    </xf>
    <xf numFmtId="0" fontId="20" fillId="33" borderId="41" xfId="0" applyFont="1" applyFill="1" applyBorder="1" applyAlignment="1">
      <alignment horizontal="right"/>
    </xf>
    <xf numFmtId="0" fontId="20" fillId="33" borderId="39" xfId="0" applyFont="1" applyFill="1" applyBorder="1" applyAlignment="1">
      <alignment horizontal="right" wrapText="1"/>
    </xf>
    <xf numFmtId="3" fontId="21" fillId="33" borderId="44" xfId="0" applyNumberFormat="1" applyFont="1" applyFill="1" applyBorder="1"/>
    <xf numFmtId="168" fontId="21" fillId="33" borderId="44" xfId="1" applyNumberFormat="1" applyFont="1" applyFill="1" applyBorder="1"/>
    <xf numFmtId="168" fontId="21" fillId="33" borderId="37" xfId="1" applyNumberFormat="1" applyFont="1" applyFill="1" applyBorder="1"/>
    <xf numFmtId="168" fontId="21" fillId="33" borderId="0" xfId="1" applyNumberFormat="1" applyFont="1" applyFill="1" applyBorder="1"/>
    <xf numFmtId="168" fontId="20" fillId="33" borderId="0" xfId="0" applyNumberFormat="1" applyFont="1" applyFill="1"/>
    <xf numFmtId="0" fontId="21" fillId="33" borderId="37" xfId="0" applyFont="1" applyFill="1" applyBorder="1"/>
    <xf numFmtId="3" fontId="21" fillId="33" borderId="37" xfId="0" applyNumberFormat="1" applyFont="1" applyFill="1" applyBorder="1"/>
    <xf numFmtId="0" fontId="24" fillId="33" borderId="0" xfId="0" applyFont="1" applyFill="1" applyBorder="1" applyAlignment="1">
      <alignment horizontal="right"/>
    </xf>
    <xf numFmtId="0" fontId="24" fillId="33" borderId="37" xfId="0" applyFont="1" applyFill="1" applyBorder="1"/>
    <xf numFmtId="3" fontId="24" fillId="33" borderId="44" xfId="0" applyNumberFormat="1" applyFont="1" applyFill="1" applyBorder="1"/>
    <xf numFmtId="168" fontId="24" fillId="33" borderId="44" xfId="1" applyNumberFormat="1" applyFont="1" applyFill="1" applyBorder="1"/>
    <xf numFmtId="168" fontId="24" fillId="33" borderId="37" xfId="1" applyNumberFormat="1" applyFont="1" applyFill="1" applyBorder="1"/>
    <xf numFmtId="168" fontId="24" fillId="33" borderId="0" xfId="1" applyNumberFormat="1" applyFont="1" applyFill="1" applyBorder="1"/>
    <xf numFmtId="0" fontId="24" fillId="33" borderId="0" xfId="0" applyFont="1" applyFill="1" applyBorder="1"/>
    <xf numFmtId="168" fontId="24" fillId="33" borderId="44" xfId="1" applyNumberFormat="1" applyFont="1" applyFill="1" applyBorder="1" applyAlignment="1">
      <alignment horizontal="right"/>
    </xf>
    <xf numFmtId="168" fontId="24" fillId="33" borderId="0" xfId="1" applyNumberFormat="1" applyFont="1" applyFill="1" applyBorder="1" applyAlignment="1">
      <alignment horizontal="right"/>
    </xf>
    <xf numFmtId="0" fontId="24" fillId="33" borderId="37" xfId="0" applyFont="1" applyFill="1" applyBorder="1" applyAlignment="1">
      <alignment horizontal="left"/>
    </xf>
    <xf numFmtId="0" fontId="24" fillId="33" borderId="37" xfId="0" applyFont="1" applyFill="1" applyBorder="1" applyAlignment="1">
      <alignment wrapText="1"/>
    </xf>
    <xf numFmtId="0" fontId="24" fillId="33" borderId="37" xfId="0" applyFont="1" applyFill="1" applyBorder="1" applyAlignment="1">
      <alignment horizontal="left" wrapText="1"/>
    </xf>
    <xf numFmtId="168" fontId="21" fillId="33" borderId="38" xfId="1" applyNumberFormat="1" applyFont="1" applyFill="1" applyBorder="1"/>
    <xf numFmtId="3" fontId="24" fillId="33" borderId="0" xfId="0" applyNumberFormat="1" applyFont="1" applyFill="1"/>
    <xf numFmtId="3" fontId="20" fillId="33" borderId="0" xfId="0" applyNumberFormat="1" applyFont="1" applyFill="1"/>
    <xf numFmtId="3" fontId="21" fillId="33" borderId="38" xfId="0" applyNumberFormat="1" applyFont="1" applyFill="1" applyBorder="1"/>
    <xf numFmtId="0" fontId="33" fillId="33" borderId="0" xfId="0" applyFont="1" applyFill="1" applyAlignment="1">
      <alignment horizontal="left" vertical="justify"/>
    </xf>
    <xf numFmtId="0" fontId="20" fillId="33" borderId="44" xfId="0" applyFont="1" applyFill="1" applyBorder="1" applyAlignment="1">
      <alignment horizontal="center"/>
    </xf>
    <xf numFmtId="0" fontId="20" fillId="33" borderId="41" xfId="0" applyFont="1" applyFill="1" applyBorder="1" applyAlignment="1">
      <alignment horizontal="center"/>
    </xf>
    <xf numFmtId="0" fontId="20" fillId="33" borderId="39" xfId="0" applyFont="1" applyFill="1" applyBorder="1" applyAlignment="1">
      <alignment horizontal="right"/>
    </xf>
    <xf numFmtId="0" fontId="24" fillId="33" borderId="40" xfId="0" applyFont="1" applyFill="1" applyBorder="1" applyAlignment="1">
      <alignment horizontal="right"/>
    </xf>
    <xf numFmtId="0" fontId="24" fillId="33" borderId="39" xfId="0" applyFont="1" applyFill="1" applyBorder="1" applyAlignment="1">
      <alignment horizontal="right"/>
    </xf>
    <xf numFmtId="168" fontId="21" fillId="33" borderId="37" xfId="0" applyNumberFormat="1" applyFont="1" applyFill="1" applyBorder="1" applyAlignment="1">
      <alignment horizontal="right"/>
    </xf>
    <xf numFmtId="168" fontId="21" fillId="33" borderId="0" xfId="0" applyNumberFormat="1" applyFont="1" applyFill="1" applyBorder="1" applyAlignment="1">
      <alignment horizontal="right"/>
    </xf>
    <xf numFmtId="0" fontId="24" fillId="33" borderId="37" xfId="0" applyFont="1" applyFill="1" applyBorder="1" applyAlignment="1"/>
    <xf numFmtId="3" fontId="20" fillId="33" borderId="37" xfId="0" applyNumberFormat="1" applyFont="1" applyFill="1" applyBorder="1"/>
    <xf numFmtId="168" fontId="20" fillId="33" borderId="37" xfId="0" applyNumberFormat="1" applyFont="1" applyFill="1" applyBorder="1" applyAlignment="1">
      <alignment horizontal="right"/>
    </xf>
    <xf numFmtId="168" fontId="20" fillId="33" borderId="0" xfId="0" applyNumberFormat="1" applyFont="1" applyFill="1" applyBorder="1" applyAlignment="1">
      <alignment horizontal="right"/>
    </xf>
    <xf numFmtId="0" fontId="24" fillId="33" borderId="0" xfId="0" applyFont="1" applyFill="1" applyBorder="1" applyAlignment="1"/>
    <xf numFmtId="0" fontId="20" fillId="33" borderId="0" xfId="45" applyNumberFormat="1" applyFont="1" applyFill="1" applyBorder="1" applyAlignment="1"/>
    <xf numFmtId="0" fontId="22" fillId="33" borderId="0" xfId="0" applyFont="1" applyFill="1"/>
    <xf numFmtId="0" fontId="0" fillId="33" borderId="0" xfId="0" applyFill="1"/>
    <xf numFmtId="3" fontId="0" fillId="33" borderId="0" xfId="0" applyNumberFormat="1" applyFill="1"/>
    <xf numFmtId="9" fontId="0" fillId="33" borderId="0" xfId="2" applyFont="1" applyFill="1"/>
    <xf numFmtId="0" fontId="23" fillId="33" borderId="0" xfId="0" applyFont="1" applyFill="1" applyBorder="1"/>
    <xf numFmtId="0" fontId="36" fillId="33" borderId="0" xfId="0" applyFont="1" applyFill="1"/>
    <xf numFmtId="0" fontId="0" fillId="33" borderId="0" xfId="0" applyFill="1" applyAlignment="1">
      <alignment horizontal="left"/>
    </xf>
    <xf numFmtId="0" fontId="18" fillId="33" borderId="0" xfId="0" applyFont="1" applyFill="1"/>
    <xf numFmtId="49" fontId="21" fillId="33" borderId="0" xfId="0" applyNumberFormat="1" applyFont="1" applyFill="1" applyAlignment="1">
      <alignment horizontal="left" vertical="top"/>
    </xf>
    <xf numFmtId="0" fontId="33" fillId="33" borderId="0" xfId="0" applyFont="1" applyFill="1"/>
    <xf numFmtId="0" fontId="33" fillId="33" borderId="0" xfId="0" applyFont="1" applyFill="1" applyBorder="1"/>
    <xf numFmtId="0" fontId="33" fillId="0" borderId="16" xfId="0" applyFont="1" applyFill="1" applyBorder="1"/>
    <xf numFmtId="0" fontId="23" fillId="0" borderId="33" xfId="0" applyFont="1" applyFill="1" applyBorder="1"/>
    <xf numFmtId="0" fontId="33" fillId="0" borderId="16" xfId="0" applyFont="1" applyFill="1" applyBorder="1" applyAlignment="1">
      <alignment horizontal="left"/>
    </xf>
    <xf numFmtId="0" fontId="23" fillId="39" borderId="16" xfId="0" applyFont="1" applyFill="1" applyBorder="1" applyAlignment="1">
      <alignment vertical="top" wrapText="1"/>
    </xf>
    <xf numFmtId="0" fontId="23" fillId="39" borderId="16" xfId="0" applyFont="1" applyFill="1" applyBorder="1" applyAlignment="1">
      <alignment horizontal="left" vertical="top" wrapText="1"/>
    </xf>
    <xf numFmtId="0" fontId="23" fillId="40" borderId="16" xfId="0" applyFont="1" applyFill="1" applyBorder="1" applyAlignment="1">
      <alignment vertical="top" wrapText="1"/>
    </xf>
    <xf numFmtId="0" fontId="23" fillId="40" borderId="16" xfId="0" applyFont="1" applyFill="1" applyBorder="1" applyAlignment="1">
      <alignment horizontal="left" vertical="top" wrapText="1"/>
    </xf>
    <xf numFmtId="0" fontId="23" fillId="41" borderId="16" xfId="0" applyFont="1" applyFill="1" applyBorder="1" applyAlignment="1">
      <alignment vertical="top" wrapText="1"/>
    </xf>
    <xf numFmtId="0" fontId="23" fillId="41" borderId="20" xfId="0" applyFont="1" applyFill="1" applyBorder="1" applyAlignment="1">
      <alignment horizontal="left" vertical="top" wrapText="1"/>
    </xf>
    <xf numFmtId="0" fontId="23" fillId="41" borderId="16" xfId="0" applyFont="1" applyFill="1" applyBorder="1" applyAlignment="1">
      <alignment horizontal="left" vertical="top" wrapText="1"/>
    </xf>
    <xf numFmtId="0" fontId="23" fillId="41" borderId="33" xfId="0" applyFont="1" applyFill="1" applyBorder="1" applyAlignment="1">
      <alignment vertical="top" wrapText="1"/>
    </xf>
    <xf numFmtId="0" fontId="23" fillId="43" borderId="16" xfId="0" applyFont="1" applyFill="1" applyBorder="1" applyAlignment="1">
      <alignment horizontal="left" vertical="top" wrapText="1"/>
    </xf>
    <xf numFmtId="0" fontId="0" fillId="33" borderId="33" xfId="0" applyFill="1" applyBorder="1" applyAlignment="1">
      <alignment horizontal="right" wrapText="1"/>
    </xf>
    <xf numFmtId="0" fontId="0" fillId="33" borderId="23" xfId="0" applyFill="1" applyBorder="1"/>
    <xf numFmtId="3" fontId="0" fillId="33" borderId="23" xfId="0" applyNumberFormat="1" applyFill="1" applyBorder="1"/>
    <xf numFmtId="0" fontId="0" fillId="35" borderId="33" xfId="0" applyFill="1" applyBorder="1" applyAlignment="1">
      <alignment horizontal="right" wrapText="1"/>
    </xf>
    <xf numFmtId="0" fontId="0" fillId="35" borderId="23" xfId="0" applyFill="1" applyBorder="1"/>
    <xf numFmtId="3" fontId="0" fillId="35" borderId="23" xfId="0" applyNumberFormat="1" applyFill="1" applyBorder="1"/>
    <xf numFmtId="0" fontId="0" fillId="33" borderId="34" xfId="0" applyFill="1" applyBorder="1" applyAlignment="1">
      <alignment wrapText="1"/>
    </xf>
    <xf numFmtId="0" fontId="0" fillId="33" borderId="0" xfId="0" applyFill="1" applyBorder="1" applyAlignment="1">
      <alignment horizontal="right" wrapText="1"/>
    </xf>
    <xf numFmtId="0" fontId="0" fillId="33" borderId="0" xfId="0" applyFill="1" applyAlignment="1">
      <alignment wrapText="1"/>
    </xf>
    <xf numFmtId="3" fontId="0" fillId="33" borderId="0" xfId="0" applyNumberFormat="1" applyFill="1" applyBorder="1"/>
    <xf numFmtId="167" fontId="0" fillId="33" borderId="0" xfId="0" applyNumberFormat="1" applyFill="1"/>
    <xf numFmtId="1" fontId="0" fillId="33" borderId="0" xfId="0" applyNumberFormat="1" applyFill="1"/>
    <xf numFmtId="0" fontId="41" fillId="33" borderId="0" xfId="0" applyFont="1" applyFill="1"/>
    <xf numFmtId="0" fontId="18" fillId="33" borderId="32" xfId="0" applyFont="1" applyFill="1" applyBorder="1"/>
    <xf numFmtId="0" fontId="18" fillId="33" borderId="32" xfId="0" applyFont="1" applyFill="1" applyBorder="1" applyAlignment="1">
      <alignment wrapText="1"/>
    </xf>
    <xf numFmtId="0" fontId="0" fillId="33" borderId="32" xfId="0" applyFill="1" applyBorder="1"/>
    <xf numFmtId="0" fontId="18" fillId="33" borderId="36" xfId="0" applyFont="1" applyFill="1" applyBorder="1" applyAlignment="1">
      <alignment horizontal="right" wrapText="1"/>
    </xf>
    <xf numFmtId="167" fontId="0" fillId="33" borderId="23" xfId="0" applyNumberFormat="1" applyFill="1" applyBorder="1"/>
    <xf numFmtId="0" fontId="0" fillId="33" borderId="36" xfId="0" applyFill="1" applyBorder="1"/>
    <xf numFmtId="3" fontId="41" fillId="33" borderId="23" xfId="0" applyNumberFormat="1" applyFont="1" applyFill="1" applyBorder="1"/>
    <xf numFmtId="3" fontId="41" fillId="33" borderId="0" xfId="0" applyNumberFormat="1" applyFont="1" applyFill="1"/>
    <xf numFmtId="0" fontId="0" fillId="33" borderId="35" xfId="0" applyFill="1" applyBorder="1"/>
    <xf numFmtId="0" fontId="0" fillId="33" borderId="17" xfId="0" applyFill="1" applyBorder="1"/>
    <xf numFmtId="3" fontId="0" fillId="33" borderId="26" xfId="0" applyNumberFormat="1" applyFill="1" applyBorder="1"/>
    <xf numFmtId="3" fontId="0" fillId="33" borderId="35" xfId="0" applyNumberFormat="1" applyFill="1" applyBorder="1"/>
    <xf numFmtId="0" fontId="0" fillId="33" borderId="26" xfId="0" applyFill="1" applyBorder="1"/>
    <xf numFmtId="3" fontId="0" fillId="33" borderId="36" xfId="0" applyNumberFormat="1" applyFill="1" applyBorder="1"/>
    <xf numFmtId="3" fontId="0" fillId="33" borderId="32" xfId="0" applyNumberFormat="1" applyFill="1" applyBorder="1"/>
    <xf numFmtId="0" fontId="21" fillId="33" borderId="0" xfId="0" applyFont="1" applyFill="1" applyBorder="1" applyAlignment="1"/>
    <xf numFmtId="0" fontId="21" fillId="33" borderId="10" xfId="0" applyFont="1" applyFill="1" applyBorder="1" applyAlignment="1"/>
    <xf numFmtId="0" fontId="20" fillId="33" borderId="13" xfId="0" applyFont="1" applyFill="1" applyBorder="1" applyAlignment="1">
      <alignment horizontal="right" wrapText="1"/>
    </xf>
    <xf numFmtId="0" fontId="20" fillId="33" borderId="14" xfId="0" applyFont="1" applyFill="1" applyBorder="1" applyAlignment="1">
      <alignment horizontal="right" wrapText="1"/>
    </xf>
    <xf numFmtId="1" fontId="20" fillId="33" borderId="0" xfId="0" applyNumberFormat="1" applyFont="1" applyFill="1" applyBorder="1" applyAlignment="1">
      <alignment horizontal="right"/>
    </xf>
    <xf numFmtId="2" fontId="20" fillId="33" borderId="11" xfId="0" applyNumberFormat="1" applyFont="1" applyFill="1" applyBorder="1" applyAlignment="1">
      <alignment horizontal="right"/>
    </xf>
    <xf numFmtId="2" fontId="21" fillId="33" borderId="11" xfId="0" applyNumberFormat="1" applyFont="1" applyFill="1" applyBorder="1" applyAlignment="1">
      <alignment horizontal="right"/>
    </xf>
    <xf numFmtId="0" fontId="44" fillId="33" borderId="0" xfId="0" applyFont="1" applyFill="1" applyBorder="1"/>
    <xf numFmtId="0" fontId="18" fillId="33" borderId="32" xfId="0" applyFont="1" applyFill="1" applyBorder="1" applyAlignment="1">
      <alignment horizontal="right" wrapText="1"/>
    </xf>
    <xf numFmtId="0" fontId="43" fillId="33" borderId="0" xfId="0" applyFont="1" applyFill="1"/>
    <xf numFmtId="0" fontId="45" fillId="33" borderId="0" xfId="0" applyFont="1" applyFill="1"/>
    <xf numFmtId="0" fontId="0" fillId="33" borderId="35" xfId="0" applyFill="1" applyBorder="1" applyAlignment="1">
      <alignment horizontal="left"/>
    </xf>
    <xf numFmtId="0" fontId="0" fillId="33" borderId="32" xfId="0" applyFill="1" applyBorder="1" applyAlignment="1">
      <alignment horizontal="left"/>
    </xf>
    <xf numFmtId="0" fontId="48" fillId="33" borderId="0" xfId="0" applyFont="1" applyFill="1"/>
    <xf numFmtId="0" fontId="2" fillId="33" borderId="0" xfId="0" applyFont="1" applyFill="1"/>
    <xf numFmtId="0" fontId="48" fillId="33" borderId="32" xfId="0" applyFont="1" applyFill="1" applyBorder="1"/>
    <xf numFmtId="0" fontId="48" fillId="33" borderId="36" xfId="0" applyFont="1" applyFill="1" applyBorder="1" applyAlignment="1">
      <alignment horizontal="right" wrapText="1"/>
    </xf>
    <xf numFmtId="0" fontId="48" fillId="33" borderId="32" xfId="0" applyFont="1" applyFill="1" applyBorder="1" applyAlignment="1">
      <alignment horizontal="right" wrapText="1"/>
    </xf>
    <xf numFmtId="0" fontId="2" fillId="33" borderId="0" xfId="0" applyFont="1" applyFill="1" applyBorder="1"/>
    <xf numFmtId="0" fontId="42" fillId="33" borderId="0" xfId="0" applyFont="1" applyFill="1"/>
    <xf numFmtId="0" fontId="49" fillId="33" borderId="0" xfId="0" applyFont="1" applyFill="1"/>
    <xf numFmtId="0" fontId="34" fillId="33" borderId="32" xfId="0" applyFont="1" applyFill="1" applyBorder="1"/>
    <xf numFmtId="0" fontId="50" fillId="33" borderId="0" xfId="0" applyFont="1" applyFill="1"/>
    <xf numFmtId="0" fontId="34" fillId="33" borderId="36" xfId="0" applyFont="1" applyFill="1" applyBorder="1" applyAlignment="1">
      <alignment horizontal="right" wrapText="1"/>
    </xf>
    <xf numFmtId="2" fontId="50" fillId="33" borderId="23" xfId="0" applyNumberFormat="1" applyFont="1" applyFill="1" applyBorder="1"/>
    <xf numFmtId="0" fontId="50" fillId="33" borderId="23" xfId="0" applyFont="1" applyFill="1" applyBorder="1"/>
    <xf numFmtId="167" fontId="2" fillId="33" borderId="23" xfId="0" applyNumberFormat="1" applyFont="1" applyFill="1" applyBorder="1"/>
    <xf numFmtId="168" fontId="2" fillId="33" borderId="0" xfId="1" applyNumberFormat="1" applyFont="1" applyFill="1" applyBorder="1"/>
    <xf numFmtId="1" fontId="2" fillId="33" borderId="23" xfId="0" applyNumberFormat="1" applyFont="1" applyFill="1" applyBorder="1"/>
    <xf numFmtId="0" fontId="34" fillId="33" borderId="32" xfId="0" applyFont="1" applyFill="1" applyBorder="1" applyAlignment="1">
      <alignment horizontal="left"/>
    </xf>
    <xf numFmtId="0" fontId="34" fillId="33" borderId="36" xfId="0" applyFont="1" applyFill="1" applyBorder="1" applyAlignment="1">
      <alignment horizontal="right"/>
    </xf>
    <xf numFmtId="168" fontId="50" fillId="33" borderId="23" xfId="1" applyNumberFormat="1" applyFont="1" applyFill="1" applyBorder="1"/>
    <xf numFmtId="167" fontId="50" fillId="33" borderId="23" xfId="0" applyNumberFormat="1" applyFont="1" applyFill="1" applyBorder="1"/>
    <xf numFmtId="1" fontId="50" fillId="33" borderId="23" xfId="0" applyNumberFormat="1" applyFont="1" applyFill="1" applyBorder="1"/>
    <xf numFmtId="0" fontId="34" fillId="33" borderId="0" xfId="0" applyFont="1" applyFill="1"/>
    <xf numFmtId="0" fontId="50" fillId="45" borderId="0" xfId="0" applyFont="1" applyFill="1"/>
    <xf numFmtId="0" fontId="51" fillId="44" borderId="0" xfId="0" applyFont="1" applyFill="1"/>
    <xf numFmtId="0" fontId="50" fillId="37" borderId="0" xfId="0" applyFont="1" applyFill="1"/>
    <xf numFmtId="0" fontId="50" fillId="38" borderId="0" xfId="0" applyFont="1" applyFill="1"/>
    <xf numFmtId="0" fontId="34" fillId="33" borderId="0" xfId="0" applyFont="1" applyFill="1" applyBorder="1"/>
    <xf numFmtId="0" fontId="18" fillId="33" borderId="36" xfId="0" applyFont="1" applyFill="1" applyBorder="1"/>
    <xf numFmtId="3" fontId="18" fillId="33" borderId="23" xfId="0" applyNumberFormat="1" applyFont="1" applyFill="1" applyBorder="1"/>
    <xf numFmtId="3" fontId="18" fillId="33" borderId="0" xfId="0" applyNumberFormat="1" applyFont="1" applyFill="1"/>
    <xf numFmtId="0" fontId="23" fillId="42" borderId="33" xfId="0" quotePrefix="1" applyFont="1" applyFill="1" applyBorder="1" applyAlignment="1">
      <alignment horizontal="left" vertical="top" wrapText="1"/>
    </xf>
    <xf numFmtId="0" fontId="23" fillId="41" borderId="36" xfId="0" applyFont="1" applyFill="1" applyBorder="1" applyAlignment="1">
      <alignment horizontal="left" vertical="top" wrapText="1"/>
    </xf>
    <xf numFmtId="0" fontId="23" fillId="41" borderId="33" xfId="0" applyFont="1" applyFill="1" applyBorder="1" applyAlignment="1">
      <alignment horizontal="left" vertical="top" wrapText="1"/>
    </xf>
    <xf numFmtId="0" fontId="23" fillId="43" borderId="33" xfId="0" applyFont="1" applyFill="1" applyBorder="1" applyAlignment="1">
      <alignment horizontal="left" vertical="top" wrapText="1"/>
    </xf>
    <xf numFmtId="0" fontId="23" fillId="43" borderId="26" xfId="0" applyFont="1" applyFill="1" applyBorder="1" applyAlignment="1">
      <alignment horizontal="left" vertical="top" wrapText="1"/>
    </xf>
    <xf numFmtId="0" fontId="18" fillId="33" borderId="36" xfId="0" applyFont="1" applyFill="1" applyBorder="1" applyAlignment="1">
      <alignment wrapText="1"/>
    </xf>
    <xf numFmtId="167" fontId="0" fillId="33" borderId="0" xfId="0" applyNumberFormat="1" applyFill="1" applyBorder="1"/>
    <xf numFmtId="0" fontId="55" fillId="33" borderId="0" xfId="0" applyFont="1" applyFill="1" applyAlignment="1">
      <alignment vertical="center"/>
    </xf>
    <xf numFmtId="0" fontId="50" fillId="33" borderId="0" xfId="0" applyFont="1" applyFill="1" applyAlignment="1">
      <alignment wrapText="1"/>
    </xf>
    <xf numFmtId="0" fontId="34" fillId="33" borderId="32" xfId="0" applyFont="1" applyFill="1" applyBorder="1" applyAlignment="1">
      <alignment horizontal="right" wrapText="1"/>
    </xf>
    <xf numFmtId="3" fontId="50" fillId="33" borderId="23" xfId="0" applyNumberFormat="1" applyFont="1" applyFill="1" applyBorder="1"/>
    <xf numFmtId="3" fontId="50" fillId="33" borderId="0" xfId="0" applyNumberFormat="1" applyFont="1" applyFill="1"/>
    <xf numFmtId="0" fontId="33" fillId="33" borderId="0" xfId="0" applyFont="1" applyFill="1" applyAlignment="1">
      <alignment vertical="center"/>
    </xf>
    <xf numFmtId="0" fontId="50" fillId="33" borderId="0" xfId="0" applyFont="1" applyFill="1" applyAlignment="1">
      <alignment horizontal="left"/>
    </xf>
    <xf numFmtId="0" fontId="23" fillId="33" borderId="0" xfId="44" applyFill="1"/>
    <xf numFmtId="0" fontId="23" fillId="33" borderId="10" xfId="44" applyFont="1" applyFill="1" applyBorder="1"/>
    <xf numFmtId="0" fontId="23" fillId="33" borderId="14" xfId="44" applyFont="1" applyFill="1" applyBorder="1"/>
    <xf numFmtId="0" fontId="23" fillId="33" borderId="13" xfId="44" applyFont="1" applyFill="1" applyBorder="1" applyAlignment="1">
      <alignment horizontal="right" vertical="top" wrapText="1"/>
    </xf>
    <xf numFmtId="0" fontId="23" fillId="33" borderId="14" xfId="44" applyFont="1" applyFill="1" applyBorder="1" applyAlignment="1">
      <alignment horizontal="right" vertical="top" wrapText="1"/>
    </xf>
    <xf numFmtId="3" fontId="23" fillId="33" borderId="0" xfId="44" applyNumberFormat="1" applyFill="1" applyBorder="1"/>
    <xf numFmtId="167" fontId="23" fillId="33" borderId="0" xfId="44" applyNumberFormat="1" applyFill="1" applyBorder="1"/>
    <xf numFmtId="0" fontId="36" fillId="33" borderId="0" xfId="44" applyFont="1" applyFill="1"/>
    <xf numFmtId="1" fontId="23" fillId="33" borderId="0" xfId="44" applyNumberFormat="1" applyFill="1" applyBorder="1"/>
    <xf numFmtId="0" fontId="27" fillId="33" borderId="0" xfId="44" applyFont="1" applyFill="1"/>
    <xf numFmtId="0" fontId="33" fillId="33" borderId="0" xfId="44" applyFont="1" applyFill="1" applyAlignment="1">
      <alignment horizontal="left" wrapText="1"/>
    </xf>
    <xf numFmtId="0" fontId="33" fillId="33" borderId="0" xfId="44" applyFont="1" applyFill="1" applyAlignment="1">
      <alignment horizontal="left"/>
    </xf>
    <xf numFmtId="3" fontId="50" fillId="47" borderId="0" xfId="0" applyNumberFormat="1" applyFont="1" applyFill="1" applyAlignment="1">
      <alignment horizontal="right" vertical="center"/>
    </xf>
    <xf numFmtId="0" fontId="50" fillId="47" borderId="0" xfId="0" applyFont="1" applyFill="1" applyAlignment="1">
      <alignment horizontal="right" vertical="center"/>
    </xf>
    <xf numFmtId="0" fontId="50" fillId="47" borderId="47" xfId="0" applyFont="1" applyFill="1" applyBorder="1" applyAlignment="1">
      <alignment horizontal="right" vertical="center"/>
    </xf>
    <xf numFmtId="0" fontId="34" fillId="33" borderId="0" xfId="0" applyFont="1" applyFill="1" applyAlignment="1"/>
    <xf numFmtId="9" fontId="50" fillId="33" borderId="0" xfId="2" applyFont="1" applyFill="1"/>
    <xf numFmtId="0" fontId="23" fillId="33" borderId="0" xfId="0" applyFont="1" applyFill="1"/>
    <xf numFmtId="0" fontId="20" fillId="33" borderId="0" xfId="0" applyFont="1" applyFill="1" applyBorder="1" applyAlignment="1">
      <alignment horizontal="center" vertical="top"/>
    </xf>
    <xf numFmtId="0" fontId="21" fillId="33" borderId="0" xfId="0" applyFont="1" applyFill="1" applyBorder="1" applyAlignment="1"/>
    <xf numFmtId="0" fontId="20" fillId="33" borderId="37" xfId="0" applyFont="1" applyFill="1" applyBorder="1" applyAlignment="1">
      <alignment horizontal="center"/>
    </xf>
    <xf numFmtId="0" fontId="0" fillId="33" borderId="0" xfId="0" applyFill="1" applyBorder="1" applyAlignment="1">
      <alignment wrapText="1"/>
    </xf>
    <xf numFmtId="0" fontId="33" fillId="33" borderId="0" xfId="0" applyFont="1" applyFill="1" applyBorder="1" applyAlignment="1">
      <alignment horizontal="left"/>
    </xf>
    <xf numFmtId="0" fontId="23" fillId="33" borderId="11" xfId="0" applyFont="1" applyFill="1" applyBorder="1"/>
    <xf numFmtId="0" fontId="23" fillId="33" borderId="11" xfId="0" applyFont="1" applyFill="1" applyBorder="1" applyAlignment="1">
      <alignment horizontal="center"/>
    </xf>
    <xf numFmtId="0" fontId="23" fillId="33" borderId="0" xfId="0" applyFont="1" applyFill="1" applyBorder="1" applyAlignment="1">
      <alignment horizontal="centerContinuous"/>
    </xf>
    <xf numFmtId="0" fontId="23" fillId="33" borderId="10" xfId="0" applyFont="1" applyFill="1" applyBorder="1" applyAlignment="1">
      <alignment horizontal="centerContinuous"/>
    </xf>
    <xf numFmtId="0" fontId="23" fillId="33" borderId="15" xfId="0" applyFont="1" applyFill="1" applyBorder="1" applyAlignment="1">
      <alignment horizontal="center"/>
    </xf>
    <xf numFmtId="0" fontId="23" fillId="33" borderId="13" xfId="0" applyFont="1" applyFill="1" applyBorder="1" applyAlignment="1">
      <alignment horizontal="right"/>
    </xf>
    <xf numFmtId="0" fontId="23" fillId="33" borderId="14" xfId="0" applyFont="1" applyFill="1" applyBorder="1" applyAlignment="1">
      <alignment horizontal="right" wrapText="1"/>
    </xf>
    <xf numFmtId="0" fontId="23" fillId="33" borderId="13" xfId="0" applyFont="1" applyFill="1" applyBorder="1" applyAlignment="1">
      <alignment horizontal="center"/>
    </xf>
    <xf numFmtId="0" fontId="23" fillId="33" borderId="15" xfId="0" applyFont="1" applyFill="1" applyBorder="1" applyAlignment="1"/>
    <xf numFmtId="0" fontId="23" fillId="33" borderId="13" xfId="0" applyFont="1" applyFill="1" applyBorder="1" applyAlignment="1">
      <alignment horizontal="right" wrapText="1"/>
    </xf>
    <xf numFmtId="0" fontId="33" fillId="33" borderId="10" xfId="0" applyFont="1" applyFill="1" applyBorder="1"/>
    <xf numFmtId="168" fontId="33" fillId="33" borderId="11" xfId="1" applyNumberFormat="1" applyFont="1" applyFill="1" applyBorder="1"/>
    <xf numFmtId="168" fontId="33" fillId="33" borderId="0" xfId="1" applyNumberFormat="1" applyFont="1" applyFill="1" applyBorder="1"/>
    <xf numFmtId="168" fontId="33" fillId="33" borderId="10" xfId="1" applyNumberFormat="1" applyFont="1" applyFill="1" applyBorder="1" applyAlignment="1">
      <alignment horizontal="right"/>
    </xf>
    <xf numFmtId="168" fontId="33" fillId="33" borderId="11" xfId="1" applyNumberFormat="1" applyFont="1" applyFill="1" applyBorder="1" applyAlignment="1">
      <alignment horizontal="right"/>
    </xf>
    <xf numFmtId="168" fontId="33" fillId="33" borderId="0" xfId="1" applyNumberFormat="1" applyFont="1" applyFill="1" applyBorder="1" applyAlignment="1">
      <alignment horizontal="right"/>
    </xf>
    <xf numFmtId="164" fontId="23" fillId="33" borderId="0" xfId="1" applyNumberFormat="1" applyFont="1" applyFill="1"/>
    <xf numFmtId="166" fontId="23" fillId="33" borderId="0" xfId="0" applyNumberFormat="1" applyFont="1" applyFill="1"/>
    <xf numFmtId="164" fontId="23" fillId="33" borderId="0" xfId="0" applyNumberFormat="1" applyFont="1" applyFill="1"/>
    <xf numFmtId="168" fontId="33" fillId="33" borderId="10" xfId="1" applyNumberFormat="1" applyFont="1" applyFill="1" applyBorder="1"/>
    <xf numFmtId="43" fontId="23" fillId="33" borderId="0" xfId="0" applyNumberFormat="1" applyFont="1" applyFill="1"/>
    <xf numFmtId="0" fontId="36" fillId="33" borderId="0" xfId="0" applyFont="1" applyFill="1" applyBorder="1" applyAlignment="1">
      <alignment horizontal="left"/>
    </xf>
    <xf numFmtId="0" fontId="36" fillId="33" borderId="10" xfId="0" applyFont="1" applyFill="1" applyBorder="1" applyAlignment="1">
      <alignment horizontal="left"/>
    </xf>
    <xf numFmtId="168" fontId="36" fillId="33" borderId="11" xfId="1" applyNumberFormat="1" applyFont="1" applyFill="1" applyBorder="1"/>
    <xf numFmtId="168" fontId="36" fillId="33" borderId="0" xfId="1" applyNumberFormat="1" applyFont="1" applyFill="1" applyBorder="1"/>
    <xf numFmtId="168" fontId="36" fillId="33" borderId="10" xfId="1" applyNumberFormat="1" applyFont="1" applyFill="1" applyBorder="1"/>
    <xf numFmtId="168" fontId="37" fillId="33" borderId="11" xfId="1" applyNumberFormat="1" applyFont="1" applyFill="1" applyBorder="1"/>
    <xf numFmtId="168" fontId="37" fillId="33" borderId="0" xfId="1" applyNumberFormat="1" applyFont="1" applyFill="1" applyBorder="1"/>
    <xf numFmtId="168" fontId="37" fillId="33" borderId="10" xfId="1" applyNumberFormat="1" applyFont="1" applyFill="1" applyBorder="1" applyAlignment="1">
      <alignment horizontal="right"/>
    </xf>
    <xf numFmtId="168" fontId="37" fillId="33" borderId="10" xfId="1" applyNumberFormat="1" applyFont="1" applyFill="1" applyBorder="1"/>
    <xf numFmtId="168" fontId="37" fillId="33" borderId="12" xfId="1" applyNumberFormat="1" applyFont="1" applyFill="1" applyBorder="1"/>
    <xf numFmtId="168" fontId="36" fillId="33" borderId="10" xfId="1" applyNumberFormat="1" applyFont="1" applyFill="1" applyBorder="1" applyAlignment="1">
      <alignment horizontal="right"/>
    </xf>
    <xf numFmtId="168" fontId="36" fillId="33" borderId="0" xfId="1" applyNumberFormat="1" applyFont="1" applyFill="1" applyBorder="1" applyAlignment="1">
      <alignment horizontal="right"/>
    </xf>
    <xf numFmtId="165" fontId="23" fillId="33" borderId="0" xfId="0" applyNumberFormat="1" applyFont="1" applyFill="1"/>
    <xf numFmtId="165" fontId="23" fillId="33" borderId="0" xfId="0" applyNumberFormat="1" applyFont="1" applyFill="1" applyBorder="1"/>
    <xf numFmtId="0" fontId="57" fillId="33" borderId="0" xfId="0" applyFont="1" applyFill="1" applyBorder="1"/>
    <xf numFmtId="164" fontId="23" fillId="33" borderId="0" xfId="1" applyNumberFormat="1" applyFont="1" applyFill="1" applyBorder="1"/>
    <xf numFmtId="0" fontId="36" fillId="33" borderId="0" xfId="0" applyFont="1" applyFill="1" applyBorder="1"/>
    <xf numFmtId="0" fontId="50" fillId="33" borderId="32" xfId="0" applyFont="1" applyFill="1" applyBorder="1"/>
    <xf numFmtId="0" fontId="50" fillId="33" borderId="0" xfId="0" applyFont="1" applyFill="1" applyBorder="1"/>
    <xf numFmtId="0" fontId="50" fillId="33" borderId="19" xfId="0" applyFont="1" applyFill="1" applyBorder="1"/>
    <xf numFmtId="0" fontId="50" fillId="33" borderId="36" xfId="0" applyFont="1" applyFill="1" applyBorder="1"/>
    <xf numFmtId="3" fontId="50" fillId="33" borderId="0" xfId="0" applyNumberFormat="1" applyFont="1" applyFill="1" applyBorder="1"/>
    <xf numFmtId="9" fontId="50" fillId="33" borderId="0" xfId="2" applyFont="1" applyFill="1" applyBorder="1"/>
    <xf numFmtId="0" fontId="58" fillId="33" borderId="0" xfId="0" applyFont="1" applyFill="1"/>
    <xf numFmtId="3" fontId="58" fillId="33" borderId="23" xfId="0" applyNumberFormat="1" applyFont="1" applyFill="1" applyBorder="1"/>
    <xf numFmtId="3" fontId="58" fillId="33" borderId="0" xfId="0" applyNumberFormat="1" applyFont="1" applyFill="1" applyBorder="1"/>
    <xf numFmtId="9" fontId="58" fillId="33" borderId="0" xfId="2" applyFont="1" applyFill="1" applyBorder="1"/>
    <xf numFmtId="9" fontId="50" fillId="33" borderId="0" xfId="0" applyNumberFormat="1" applyFont="1" applyFill="1" applyBorder="1"/>
    <xf numFmtId="1" fontId="50" fillId="33" borderId="36" xfId="0" applyNumberFormat="1" applyFont="1" applyFill="1" applyBorder="1"/>
    <xf numFmtId="167" fontId="50" fillId="33" borderId="36" xfId="0" applyNumberFormat="1" applyFont="1" applyFill="1" applyBorder="1"/>
    <xf numFmtId="167" fontId="58" fillId="33" borderId="23" xfId="0" applyNumberFormat="1" applyFont="1" applyFill="1" applyBorder="1"/>
    <xf numFmtId="1" fontId="58" fillId="33" borderId="23" xfId="0" applyNumberFormat="1" applyFont="1" applyFill="1" applyBorder="1"/>
    <xf numFmtId="167" fontId="50" fillId="33" borderId="0" xfId="0" applyNumberFormat="1" applyFont="1" applyFill="1"/>
    <xf numFmtId="1" fontId="50" fillId="33" borderId="0" xfId="0" applyNumberFormat="1" applyFont="1" applyFill="1"/>
    <xf numFmtId="0" fontId="59" fillId="33" borderId="0" xfId="0" applyFont="1" applyFill="1" applyAlignment="1">
      <alignment vertical="center" wrapText="1"/>
    </xf>
    <xf numFmtId="0" fontId="24" fillId="33" borderId="0" xfId="0" applyFont="1" applyFill="1" applyAlignment="1">
      <alignment vertical="center"/>
    </xf>
    <xf numFmtId="0" fontId="18" fillId="33" borderId="0" xfId="0" applyFont="1" applyFill="1" applyBorder="1" applyAlignment="1">
      <alignment wrapText="1"/>
    </xf>
    <xf numFmtId="0" fontId="18" fillId="33" borderId="16" xfId="0" applyFont="1" applyFill="1" applyBorder="1" applyAlignment="1"/>
    <xf numFmtId="0" fontId="18" fillId="33" borderId="33" xfId="0" applyFont="1" applyFill="1" applyBorder="1" applyAlignment="1"/>
    <xf numFmtId="0" fontId="60" fillId="0" borderId="0" xfId="0" applyFont="1"/>
    <xf numFmtId="0" fontId="0" fillId="33" borderId="18" xfId="0" applyFill="1" applyBorder="1" applyAlignment="1">
      <alignment wrapText="1"/>
    </xf>
    <xf numFmtId="0" fontId="18" fillId="33" borderId="19" xfId="0" applyFont="1" applyFill="1" applyBorder="1" applyAlignment="1">
      <alignment wrapText="1"/>
    </xf>
    <xf numFmtId="164" fontId="23" fillId="33" borderId="0" xfId="2" applyNumberFormat="1" applyFont="1" applyFill="1"/>
    <xf numFmtId="0" fontId="50" fillId="35" borderId="0" xfId="0" applyFont="1" applyFill="1"/>
    <xf numFmtId="0" fontId="50" fillId="36" borderId="0" xfId="0" applyFont="1" applyFill="1"/>
    <xf numFmtId="0" fontId="50" fillId="34" borderId="0" xfId="0" applyFont="1" applyFill="1"/>
    <xf numFmtId="0" fontId="50" fillId="46" borderId="0" xfId="0" applyFont="1" applyFill="1"/>
    <xf numFmtId="171" fontId="23" fillId="33" borderId="0" xfId="2" applyNumberFormat="1" applyFont="1" applyFill="1"/>
    <xf numFmtId="0" fontId="33" fillId="33" borderId="0" xfId="44" applyFont="1" applyFill="1"/>
    <xf numFmtId="0" fontId="23" fillId="33" borderId="0" xfId="0" applyFont="1" applyFill="1" applyBorder="1" applyAlignment="1">
      <alignment horizontal="left"/>
    </xf>
    <xf numFmtId="0" fontId="23" fillId="33" borderId="10" xfId="0" applyFont="1" applyFill="1" applyBorder="1" applyAlignment="1">
      <alignment horizontal="left"/>
    </xf>
    <xf numFmtId="0" fontId="23" fillId="33" borderId="13" xfId="0" applyFont="1" applyFill="1" applyBorder="1" applyAlignment="1">
      <alignment horizontal="left"/>
    </xf>
    <xf numFmtId="0" fontId="23" fillId="33" borderId="14" xfId="0" applyFont="1" applyFill="1" applyBorder="1" applyAlignment="1">
      <alignment horizontal="left"/>
    </xf>
    <xf numFmtId="0" fontId="23" fillId="33" borderId="12" xfId="0" applyFont="1" applyFill="1" applyBorder="1" applyAlignment="1">
      <alignment horizontal="center" vertical="top"/>
    </xf>
    <xf numFmtId="0" fontId="23" fillId="33" borderId="0" xfId="0" applyFont="1" applyFill="1" applyBorder="1" applyAlignment="1">
      <alignment horizontal="center" vertical="top"/>
    </xf>
    <xf numFmtId="0" fontId="23" fillId="33" borderId="0" xfId="0" applyFont="1" applyFill="1" applyBorder="1" applyAlignment="1">
      <alignment horizontal="center"/>
    </xf>
    <xf numFmtId="0" fontId="34" fillId="33" borderId="32" xfId="0" applyFont="1" applyFill="1" applyBorder="1" applyAlignment="1">
      <alignment wrapText="1"/>
    </xf>
    <xf numFmtId="0" fontId="34" fillId="33" borderId="19" xfId="0" applyFont="1" applyFill="1" applyBorder="1" applyAlignment="1">
      <alignment wrapText="1"/>
    </xf>
    <xf numFmtId="0" fontId="50" fillId="33" borderId="35" xfId="0" applyFont="1" applyFill="1" applyBorder="1" applyAlignment="1">
      <alignment wrapText="1"/>
    </xf>
    <xf numFmtId="0" fontId="50" fillId="33" borderId="17" xfId="0" applyFont="1" applyFill="1" applyBorder="1" applyAlignment="1">
      <alignment wrapText="1"/>
    </xf>
    <xf numFmtId="0" fontId="58" fillId="33" borderId="0" xfId="0" applyFont="1" applyFill="1" applyAlignment="1">
      <alignment wrapText="1"/>
    </xf>
    <xf numFmtId="0" fontId="58" fillId="33" borderId="18" xfId="0" applyFont="1" applyFill="1" applyBorder="1" applyAlignment="1">
      <alignment wrapText="1"/>
    </xf>
    <xf numFmtId="0" fontId="34" fillId="33" borderId="0" xfId="0" applyFont="1" applyFill="1" applyBorder="1" applyAlignment="1">
      <alignment horizontal="center"/>
    </xf>
    <xf numFmtId="0" fontId="34" fillId="33" borderId="33" xfId="0" applyFont="1" applyFill="1" applyBorder="1" applyAlignment="1">
      <alignment horizontal="center"/>
    </xf>
    <xf numFmtId="0" fontId="34" fillId="33" borderId="34" xfId="0" applyFont="1" applyFill="1" applyBorder="1" applyAlignment="1">
      <alignment horizontal="center"/>
    </xf>
    <xf numFmtId="49" fontId="21" fillId="33" borderId="0" xfId="0" applyNumberFormat="1" applyFont="1" applyFill="1" applyAlignment="1">
      <alignment horizontal="left" vertical="top" wrapText="1"/>
    </xf>
    <xf numFmtId="49" fontId="20" fillId="33" borderId="0" xfId="0" applyNumberFormat="1" applyFont="1" applyFill="1" applyBorder="1" applyAlignment="1">
      <alignment horizontal="left" vertical="justify"/>
    </xf>
    <xf numFmtId="0" fontId="21" fillId="33" borderId="0" xfId="0" applyFont="1" applyFill="1" applyBorder="1" applyAlignment="1"/>
    <xf numFmtId="0" fontId="21" fillId="33" borderId="10" xfId="0" applyFont="1" applyFill="1" applyBorder="1" applyAlignment="1"/>
    <xf numFmtId="0" fontId="20" fillId="33" borderId="0" xfId="0" applyFont="1" applyFill="1" applyBorder="1" applyAlignment="1">
      <alignment horizontal="left" vertical="center"/>
    </xf>
    <xf numFmtId="0" fontId="20" fillId="33" borderId="10" xfId="0" applyFont="1" applyFill="1" applyBorder="1" applyAlignment="1">
      <alignment horizontal="left" vertical="center"/>
    </xf>
    <xf numFmtId="0" fontId="20" fillId="33" borderId="13" xfId="0" applyFont="1" applyFill="1" applyBorder="1" applyAlignment="1">
      <alignment horizontal="left" vertical="center"/>
    </xf>
    <xf numFmtId="0" fontId="20" fillId="33" borderId="14" xfId="0" applyFont="1" applyFill="1" applyBorder="1" applyAlignment="1">
      <alignment horizontal="left" vertical="center"/>
    </xf>
    <xf numFmtId="0" fontId="20" fillId="33" borderId="12" xfId="0" applyFont="1" applyFill="1" applyBorder="1" applyAlignment="1">
      <alignment horizontal="center" vertical="top"/>
    </xf>
    <xf numFmtId="0" fontId="20" fillId="33" borderId="0" xfId="0" applyFont="1" applyFill="1" applyBorder="1" applyAlignment="1">
      <alignment horizontal="center" vertical="top"/>
    </xf>
    <xf numFmtId="0" fontId="20" fillId="33" borderId="10" xfId="0" applyFont="1" applyFill="1" applyBorder="1" applyAlignment="1">
      <alignment horizontal="center" vertical="top"/>
    </xf>
    <xf numFmtId="0" fontId="20" fillId="33" borderId="0" xfId="0" applyFont="1" applyFill="1" applyBorder="1" applyAlignment="1">
      <alignment horizontal="right" wrapText="1"/>
    </xf>
    <xf numFmtId="0" fontId="20" fillId="33" borderId="13" xfId="0" applyFont="1" applyFill="1" applyBorder="1" applyAlignment="1">
      <alignment horizontal="right" wrapText="1"/>
    </xf>
    <xf numFmtId="0" fontId="20" fillId="33" borderId="10" xfId="0" applyFont="1" applyFill="1" applyBorder="1" applyAlignment="1">
      <alignment horizontal="right" wrapText="1"/>
    </xf>
    <xf numFmtId="0" fontId="20" fillId="33" borderId="14" xfId="0" applyFont="1" applyFill="1" applyBorder="1" applyAlignment="1">
      <alignment horizontal="right" wrapText="1"/>
    </xf>
    <xf numFmtId="0" fontId="20" fillId="33" borderId="12" xfId="0" applyFont="1" applyFill="1" applyBorder="1" applyAlignment="1">
      <alignment horizontal="center" wrapText="1"/>
    </xf>
    <xf numFmtId="0" fontId="20" fillId="33" borderId="0" xfId="0" applyFont="1" applyFill="1" applyBorder="1" applyAlignment="1">
      <alignment horizontal="center" wrapText="1"/>
    </xf>
    <xf numFmtId="0" fontId="20" fillId="33" borderId="10" xfId="0" applyFont="1" applyFill="1" applyBorder="1" applyAlignment="1">
      <alignment horizontal="center" wrapText="1"/>
    </xf>
    <xf numFmtId="0" fontId="18" fillId="33" borderId="0" xfId="0" applyFont="1" applyFill="1" applyAlignment="1">
      <alignment wrapText="1"/>
    </xf>
    <xf numFmtId="0" fontId="23" fillId="33" borderId="12" xfId="44" applyFont="1" applyFill="1" applyBorder="1" applyAlignment="1">
      <alignment horizontal="center" vertical="top" wrapText="1"/>
    </xf>
    <xf numFmtId="0" fontId="23" fillId="33" borderId="0" xfId="44" applyFont="1" applyFill="1" applyBorder="1" applyAlignment="1">
      <alignment horizontal="center" vertical="top" wrapText="1"/>
    </xf>
    <xf numFmtId="0" fontId="23" fillId="33" borderId="10" xfId="44" applyFont="1" applyFill="1" applyBorder="1" applyAlignment="1">
      <alignment horizontal="center" vertical="top" wrapText="1"/>
    </xf>
    <xf numFmtId="0" fontId="18" fillId="33" borderId="23" xfId="0" applyFont="1" applyFill="1" applyBorder="1" applyAlignment="1">
      <alignment horizontal="center" wrapText="1"/>
    </xf>
    <xf numFmtId="0" fontId="18" fillId="33" borderId="0" xfId="0" applyFont="1" applyFill="1" applyBorder="1" applyAlignment="1">
      <alignment horizontal="center" wrapText="1"/>
    </xf>
    <xf numFmtId="0" fontId="18" fillId="33" borderId="18" xfId="0" applyFont="1" applyFill="1" applyBorder="1" applyAlignment="1">
      <alignment horizontal="center" wrapText="1"/>
    </xf>
    <xf numFmtId="0" fontId="18" fillId="33" borderId="36" xfId="0" applyFont="1" applyFill="1" applyBorder="1" applyAlignment="1">
      <alignment horizontal="center" vertical="top" wrapText="1"/>
    </xf>
    <xf numFmtId="0" fontId="18" fillId="33" borderId="32" xfId="0" applyFont="1" applyFill="1" applyBorder="1" applyAlignment="1">
      <alignment horizontal="center" vertical="top" wrapText="1"/>
    </xf>
    <xf numFmtId="0" fontId="18" fillId="33" borderId="19" xfId="0" applyFont="1" applyFill="1" applyBorder="1" applyAlignment="1">
      <alignment horizontal="center" vertical="top" wrapText="1"/>
    </xf>
    <xf numFmtId="0" fontId="21"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0" fillId="33" borderId="0" xfId="0" applyFont="1" applyFill="1" applyBorder="1" applyAlignment="1">
      <alignment horizontal="left"/>
    </xf>
    <xf numFmtId="0" fontId="20" fillId="33" borderId="37" xfId="0" applyFont="1" applyFill="1" applyBorder="1" applyAlignment="1">
      <alignment horizontal="left"/>
    </xf>
    <xf numFmtId="0" fontId="20" fillId="33" borderId="39" xfId="0" applyFont="1" applyFill="1" applyBorder="1" applyAlignment="1">
      <alignment horizontal="left"/>
    </xf>
    <xf numFmtId="0" fontId="20" fillId="33" borderId="40" xfId="0" applyFont="1" applyFill="1" applyBorder="1" applyAlignment="1">
      <alignment horizontal="left"/>
    </xf>
    <xf numFmtId="0" fontId="20" fillId="33" borderId="38" xfId="0" applyFont="1" applyFill="1" applyBorder="1" applyAlignment="1">
      <alignment horizontal="center" vertical="top"/>
    </xf>
    <xf numFmtId="0" fontId="21" fillId="33" borderId="37" xfId="0" applyFont="1" applyFill="1" applyBorder="1" applyAlignment="1"/>
    <xf numFmtId="0" fontId="20" fillId="33" borderId="0" xfId="0" applyFont="1" applyFill="1" applyBorder="1" applyAlignment="1">
      <alignment horizontal="center"/>
    </xf>
    <xf numFmtId="0" fontId="20" fillId="33" borderId="37" xfId="0" applyFont="1" applyFill="1" applyBorder="1" applyAlignment="1">
      <alignment horizontal="center"/>
    </xf>
    <xf numFmtId="0" fontId="20" fillId="33" borderId="0" xfId="0" applyFont="1" applyFill="1" applyAlignment="1">
      <alignment vertical="center" wrapText="1"/>
    </xf>
    <xf numFmtId="0" fontId="23" fillId="33" borderId="0" xfId="44" applyFont="1" applyFill="1" applyBorder="1"/>
    <xf numFmtId="0" fontId="50" fillId="47" borderId="0" xfId="0" applyFont="1" applyFill="1" applyBorder="1" applyAlignment="1">
      <alignment horizontal="right" vertical="center"/>
    </xf>
    <xf numFmtId="3" fontId="50" fillId="47" borderId="48" xfId="0" applyNumberFormat="1" applyFont="1" applyFill="1" applyBorder="1" applyAlignment="1">
      <alignment horizontal="right" vertical="center"/>
    </xf>
    <xf numFmtId="0" fontId="0" fillId="33" borderId="0" xfId="0" applyFill="1" applyAlignment="1">
      <alignment wrapText="1"/>
    </xf>
    <xf numFmtId="0" fontId="0" fillId="33" borderId="35" xfId="0" applyFill="1" applyBorder="1" applyAlignment="1">
      <alignment wrapText="1"/>
    </xf>
    <xf numFmtId="0" fontId="0" fillId="33" borderId="17" xfId="0" applyFill="1" applyBorder="1" applyAlignment="1">
      <alignment wrapText="1"/>
    </xf>
    <xf numFmtId="0" fontId="41" fillId="33" borderId="0" xfId="0" applyFont="1" applyFill="1" applyAlignment="1">
      <alignment wrapText="1"/>
    </xf>
    <xf numFmtId="0" fontId="41" fillId="33" borderId="18" xfId="0" applyFont="1" applyFill="1" applyBorder="1" applyAlignment="1">
      <alignment wrapText="1"/>
    </xf>
    <xf numFmtId="0" fontId="0" fillId="33" borderId="18" xfId="0" applyFill="1" applyBorder="1" applyAlignment="1">
      <alignment wrapText="1"/>
    </xf>
    <xf numFmtId="0" fontId="21" fillId="33" borderId="0" xfId="0" applyFont="1" applyFill="1" applyAlignment="1"/>
    <xf numFmtId="0" fontId="20" fillId="33" borderId="40" xfId="0" applyFont="1" applyFill="1" applyBorder="1" applyAlignment="1">
      <alignment horizontal="right"/>
    </xf>
    <xf numFmtId="0" fontId="46" fillId="33" borderId="0" xfId="50" applyFill="1"/>
    <xf numFmtId="0" fontId="23" fillId="33" borderId="0" xfId="50" applyFont="1" applyFill="1"/>
    <xf numFmtId="0" fontId="46" fillId="33" borderId="0" xfId="50" applyFill="1" applyAlignment="1">
      <alignment horizontal="left"/>
    </xf>
    <xf numFmtId="0" fontId="23" fillId="33" borderId="0" xfId="50" applyFont="1" applyFill="1" applyAlignment="1">
      <alignment horizontal="left" wrapText="1"/>
    </xf>
    <xf numFmtId="1" fontId="46" fillId="33" borderId="23" xfId="50" applyNumberFormat="1" applyFill="1" applyBorder="1"/>
    <xf numFmtId="1" fontId="46" fillId="33" borderId="0" xfId="50" applyNumberFormat="1" applyFill="1"/>
    <xf numFmtId="0" fontId="33" fillId="33" borderId="34" xfId="50" applyFont="1" applyFill="1" applyBorder="1" applyAlignment="1">
      <alignment wrapText="1"/>
    </xf>
    <xf numFmtId="0" fontId="33" fillId="33" borderId="33" xfId="50" applyFont="1" applyFill="1" applyBorder="1" applyAlignment="1">
      <alignment horizontal="right" wrapText="1"/>
    </xf>
    <xf numFmtId="0" fontId="33" fillId="33" borderId="34" xfId="50" applyFont="1" applyFill="1" applyBorder="1" applyAlignment="1">
      <alignment horizontal="right" wrapText="1"/>
    </xf>
    <xf numFmtId="0" fontId="33" fillId="33" borderId="0" xfId="50" applyFont="1" applyFill="1" applyAlignment="1">
      <alignment vertical="top"/>
    </xf>
    <xf numFmtId="0" fontId="33" fillId="33" borderId="0" xfId="50" applyFont="1" applyFill="1" applyAlignment="1">
      <alignment vertical="top" wrapText="1"/>
    </xf>
    <xf numFmtId="0" fontId="34" fillId="33" borderId="0" xfId="0" applyFont="1" applyFill="1" applyAlignment="1">
      <alignment vertical="center"/>
    </xf>
    <xf numFmtId="0" fontId="50" fillId="33" borderId="0" xfId="0" applyFont="1" applyFill="1" applyAlignment="1">
      <alignment vertical="center"/>
    </xf>
    <xf numFmtId="0" fontId="50" fillId="33" borderId="35" xfId="0" applyFont="1" applyFill="1" applyBorder="1" applyAlignment="1"/>
    <xf numFmtId="0" fontId="34" fillId="33" borderId="35" xfId="0" applyFont="1" applyFill="1" applyBorder="1" applyAlignment="1">
      <alignment wrapText="1"/>
    </xf>
    <xf numFmtId="0" fontId="34" fillId="33" borderId="34" xfId="0" applyFont="1" applyFill="1" applyBorder="1" applyAlignment="1"/>
    <xf numFmtId="0" fontId="34" fillId="33" borderId="34" xfId="0" applyFont="1" applyFill="1" applyBorder="1" applyAlignment="1">
      <alignment wrapText="1"/>
    </xf>
    <xf numFmtId="0" fontId="34" fillId="33" borderId="26" xfId="0" applyFont="1" applyFill="1" applyBorder="1" applyAlignment="1">
      <alignment wrapText="1"/>
    </xf>
    <xf numFmtId="0" fontId="34" fillId="33" borderId="33" xfId="0" applyFont="1" applyFill="1" applyBorder="1" applyAlignment="1">
      <alignment wrapText="1"/>
    </xf>
    <xf numFmtId="0" fontId="50" fillId="33" borderId="0" xfId="0" applyFont="1" applyFill="1" applyAlignment="1">
      <alignment horizontal="right"/>
    </xf>
    <xf numFmtId="1" fontId="50" fillId="33" borderId="0" xfId="0" applyNumberFormat="1" applyFont="1" applyFill="1" applyAlignment="1">
      <alignment horizontal="right"/>
    </xf>
    <xf numFmtId="0" fontId="34" fillId="33" borderId="34" xfId="0" applyFont="1" applyFill="1" applyBorder="1"/>
    <xf numFmtId="0" fontId="33" fillId="33" borderId="34" xfId="0" applyFont="1" applyFill="1" applyBorder="1" applyAlignment="1">
      <alignment horizontal="right" wrapText="1"/>
    </xf>
    <xf numFmtId="0" fontId="33" fillId="33" borderId="33" xfId="0" applyFont="1" applyFill="1" applyBorder="1" applyAlignment="1">
      <alignment horizontal="right" wrapText="1"/>
    </xf>
    <xf numFmtId="0" fontId="34" fillId="33" borderId="34" xfId="0" applyFont="1" applyFill="1" applyBorder="1" applyAlignment="1">
      <alignment horizontal="right" wrapText="1"/>
    </xf>
    <xf numFmtId="0" fontId="34" fillId="33" borderId="33" xfId="0" applyFont="1" applyFill="1" applyBorder="1" applyAlignment="1">
      <alignment horizontal="right" wrapText="1"/>
    </xf>
    <xf numFmtId="1" fontId="50" fillId="33" borderId="23" xfId="0" applyNumberFormat="1" applyFont="1" applyFill="1" applyBorder="1" applyAlignment="1">
      <alignment horizontal="right"/>
    </xf>
    <xf numFmtId="171" fontId="50" fillId="33" borderId="23" xfId="0" applyNumberFormat="1" applyFont="1" applyFill="1" applyBorder="1" applyAlignment="1">
      <alignment horizontal="right"/>
    </xf>
    <xf numFmtId="9" fontId="50" fillId="33" borderId="23" xfId="0" applyNumberFormat="1" applyFont="1" applyFill="1" applyBorder="1" applyAlignment="1">
      <alignment horizontal="right"/>
    </xf>
    <xf numFmtId="0" fontId="34" fillId="33" borderId="33" xfId="0" applyFont="1" applyFill="1" applyBorder="1" applyAlignment="1">
      <alignment horizontal="right"/>
    </xf>
    <xf numFmtId="0" fontId="34" fillId="33" borderId="34" xfId="0" applyFont="1" applyFill="1" applyBorder="1" applyAlignment="1">
      <alignment horizontal="right"/>
    </xf>
    <xf numFmtId="0" fontId="34" fillId="33" borderId="0" xfId="0" applyFont="1" applyFill="1" applyAlignment="1">
      <alignment vertical="top"/>
    </xf>
    <xf numFmtId="0" fontId="34" fillId="33" borderId="0" xfId="0" applyFont="1" applyFill="1" applyAlignment="1">
      <alignment horizontal="left" vertical="top" wrapText="1"/>
    </xf>
    <xf numFmtId="0" fontId="61" fillId="0" borderId="0" xfId="0" applyFont="1" applyAlignment="1">
      <alignment horizontal="left" vertical="center" readingOrder="1"/>
    </xf>
    <xf numFmtId="169" fontId="62" fillId="33" borderId="32" xfId="0" applyNumberFormat="1" applyFont="1" applyFill="1" applyBorder="1" applyAlignment="1" applyProtection="1">
      <alignment horizontal="left" vertical="center"/>
      <protection locked="0"/>
    </xf>
    <xf numFmtId="0" fontId="63" fillId="33" borderId="0" xfId="0" applyFont="1" applyFill="1" applyBorder="1" applyAlignment="1" applyProtection="1">
      <alignment horizontal="center" vertical="center"/>
      <protection locked="0"/>
    </xf>
    <xf numFmtId="170" fontId="63" fillId="33" borderId="0" xfId="0" applyNumberFormat="1" applyFont="1" applyFill="1" applyBorder="1" applyAlignment="1" applyProtection="1">
      <alignment horizontal="right" vertical="center"/>
      <protection locked="0"/>
    </xf>
    <xf numFmtId="3" fontId="63" fillId="33" borderId="0" xfId="0" applyNumberFormat="1" applyFont="1" applyFill="1" applyAlignment="1">
      <alignment horizontal="right" vertical="center"/>
    </xf>
    <xf numFmtId="3" fontId="23" fillId="33" borderId="0" xfId="0" applyNumberFormat="1" applyFont="1" applyFill="1"/>
    <xf numFmtId="170" fontId="50" fillId="33" borderId="0" xfId="0" applyNumberFormat="1" applyFont="1" applyFill="1"/>
    <xf numFmtId="169" fontId="64" fillId="33" borderId="0" xfId="0" applyNumberFormat="1" applyFont="1" applyFill="1" applyAlignment="1" applyProtection="1">
      <alignment horizontal="left" vertical="center"/>
      <protection locked="0"/>
    </xf>
    <xf numFmtId="169" fontId="62" fillId="33" borderId="34" xfId="0" applyNumberFormat="1" applyFont="1" applyFill="1" applyBorder="1" applyAlignment="1" applyProtection="1">
      <alignment horizontal="center" vertical="center"/>
      <protection locked="0"/>
    </xf>
    <xf numFmtId="1" fontId="62" fillId="33" borderId="34" xfId="0" applyNumberFormat="1" applyFont="1" applyFill="1" applyBorder="1" applyAlignment="1" applyProtection="1">
      <alignment horizontal="right" vertical="center"/>
      <protection locked="0"/>
    </xf>
    <xf numFmtId="1" fontId="62" fillId="33" borderId="34" xfId="0" applyNumberFormat="1" applyFont="1" applyFill="1" applyBorder="1" applyAlignment="1" applyProtection="1">
      <alignment horizontal="right" vertical="center" wrapText="1"/>
      <protection locked="0"/>
    </xf>
    <xf numFmtId="0" fontId="51" fillId="33" borderId="0" xfId="0" applyFont="1" applyFill="1" applyBorder="1" applyAlignment="1" applyProtection="1">
      <alignment horizontal="center" vertical="center"/>
      <protection locked="0"/>
    </xf>
    <xf numFmtId="167" fontId="1" fillId="33" borderId="23" xfId="0" applyNumberFormat="1" applyFont="1" applyFill="1" applyBorder="1"/>
    <xf numFmtId="0" fontId="34" fillId="33" borderId="35" xfId="0" applyFont="1" applyFill="1" applyBorder="1"/>
    <xf numFmtId="0" fontId="34" fillId="33" borderId="17" xfId="0" applyFont="1" applyFill="1" applyBorder="1"/>
    <xf numFmtId="0" fontId="34" fillId="33" borderId="19" xfId="0" applyFont="1" applyFill="1" applyBorder="1"/>
    <xf numFmtId="49" fontId="23" fillId="39" borderId="16" xfId="0" applyNumberFormat="1" applyFont="1" applyFill="1" applyBorder="1" applyAlignment="1">
      <alignment horizontal="left" vertical="top" wrapText="1"/>
    </xf>
    <xf numFmtId="0" fontId="40" fillId="33" borderId="32" xfId="44" applyFont="1" applyFill="1" applyBorder="1" applyAlignment="1">
      <alignment wrapText="1"/>
    </xf>
    <xf numFmtId="0" fontId="40" fillId="33" borderId="36" xfId="44" applyFont="1" applyFill="1" applyBorder="1" applyAlignment="1"/>
    <xf numFmtId="0" fontId="33" fillId="0" borderId="0" xfId="0" applyFont="1" applyFill="1" applyBorder="1" applyAlignment="1">
      <alignment horizontal="center" vertical="top"/>
    </xf>
    <xf numFmtId="0" fontId="33" fillId="0" borderId="16" xfId="0" applyFont="1" applyFill="1" applyBorder="1" applyAlignment="1">
      <alignment horizontal="left" vertical="top"/>
    </xf>
    <xf numFmtId="0" fontId="40" fillId="33" borderId="0" xfId="44" applyFont="1" applyFill="1" applyBorder="1" applyAlignment="1"/>
  </cellXfs>
  <cellStyles count="52">
    <cellStyle name="20 % - uthevingsfarge 1" xfId="21" builtinId="30" customBuiltin="1"/>
    <cellStyle name="20 % - uthevingsfarge 2" xfId="25" builtinId="34" customBuiltin="1"/>
    <cellStyle name="20 % - uthevingsfarge 3" xfId="29" builtinId="38" customBuiltin="1"/>
    <cellStyle name="20 % - uthevingsfarge 4" xfId="33" builtinId="42" customBuiltin="1"/>
    <cellStyle name="20 % - uthevingsfarge 5" xfId="37" builtinId="46" customBuiltin="1"/>
    <cellStyle name="20 % - uthevingsfarge 6" xfId="41" builtinId="50" customBuiltin="1"/>
    <cellStyle name="3. Tabell-hode" xfId="51"/>
    <cellStyle name="4. Tabell-kropp" xfId="48"/>
    <cellStyle name="40 % - uthevingsfarge 1" xfId="22" builtinId="31" customBuiltin="1"/>
    <cellStyle name="40 % - uthevingsfarge 2" xfId="26" builtinId="35" customBuiltin="1"/>
    <cellStyle name="40 % - uthevingsfarge 3" xfId="30" builtinId="39" customBuiltin="1"/>
    <cellStyle name="40 % - uthevingsfarge 4" xfId="34" builtinId="43" customBuiltin="1"/>
    <cellStyle name="40 % - uthevingsfarge 5" xfId="38" builtinId="47" customBuiltin="1"/>
    <cellStyle name="40 % - uthevingsfarge 6" xfId="42" builtinId="51" customBuiltin="1"/>
    <cellStyle name="5. Tabell-kropp hf" xfId="49"/>
    <cellStyle name="60 % - uthevingsfarge 1" xfId="23" builtinId="32" customBuiltin="1"/>
    <cellStyle name="60 % - uthevingsfarge 2" xfId="27" builtinId="36" customBuiltin="1"/>
    <cellStyle name="60 % - uthevingsfarge 3" xfId="31" builtinId="40" customBuiltin="1"/>
    <cellStyle name="60 % - uthevingsfarge 4" xfId="35" builtinId="44" customBuiltin="1"/>
    <cellStyle name="60 % - uthevingsfarge 5" xfId="39" builtinId="48" customBuiltin="1"/>
    <cellStyle name="60 % - uthevingsfarge 6" xfId="43" builtinId="52" customBuiltin="1"/>
    <cellStyle name="Beregning" xfId="13" builtinId="22" customBuiltin="1"/>
    <cellStyle name="Dårlig" xfId="9" builtinId="27" customBuiltin="1"/>
    <cellStyle name="Forklarende tekst" xfId="18" builtinId="53" customBuiltin="1"/>
    <cellStyle name="God" xfId="8" builtinId="26" customBuiltin="1"/>
    <cellStyle name="Hyperkobling" xfId="46" builtinId="8"/>
    <cellStyle name="Inndata" xfId="11" builtinId="20" customBuiltin="1"/>
    <cellStyle name="Koblet celle" xfId="14" builtinId="24" customBuiltin="1"/>
    <cellStyle name="Komma" xfId="1" builtinId="3"/>
    <cellStyle name="Kontrollcelle" xfId="15" builtinId="23" customBuiltin="1"/>
    <cellStyle name="Merknad" xfId="17" builtinId="10" customBuiltin="1"/>
    <cellStyle name="Normal" xfId="0" builtinId="0"/>
    <cellStyle name="Normal 2" xfId="44"/>
    <cellStyle name="Normal 3" xfId="45"/>
    <cellStyle name="Normal 3 3" xfId="47"/>
    <cellStyle name="Normal 4" xfId="50"/>
    <cellStyle name="Nøytral" xfId="10" builtinId="28" customBuiltin="1"/>
    <cellStyle name="Overskrift 1" xfId="4" builtinId="16" customBuiltin="1"/>
    <cellStyle name="Overskrift 2" xfId="5" builtinId="17" customBuiltin="1"/>
    <cellStyle name="Overskrift 3" xfId="6" builtinId="18" customBuiltin="1"/>
    <cellStyle name="Overskrift 4" xfId="7" builtinId="19" customBuiltin="1"/>
    <cellStyle name="Prosent" xfId="2" builtinId="5"/>
    <cellStyle name="Tittel" xfId="3" builtinId="15" customBuiltin="1"/>
    <cellStyle name="Totalt" xfId="19" builtinId="25" customBuiltin="1"/>
    <cellStyle name="Utdata" xfId="12" builtinId="21" customBuiltin="1"/>
    <cellStyle name="Uthevingsfarge1" xfId="20" builtinId="29" customBuiltin="1"/>
    <cellStyle name="Uthevingsfarge2" xfId="24" builtinId="33" customBuiltin="1"/>
    <cellStyle name="Uthevingsfarge3" xfId="28" builtinId="37" customBuiltin="1"/>
    <cellStyle name="Uthevingsfarge4" xfId="32" builtinId="41" customBuiltin="1"/>
    <cellStyle name="Uthevingsfarge5" xfId="36" builtinId="45" customBuiltin="1"/>
    <cellStyle name="Uthevingsfarge6" xfId="40" builtinId="49" customBuiltin="1"/>
    <cellStyle name="Varseltekst" xfId="16" builtinId="11" customBuiltin="1"/>
  </cellStyles>
  <dxfs count="4">
    <dxf>
      <font>
        <strike val="0"/>
        <color theme="0"/>
      </font>
      <fill>
        <patternFill>
          <bgColor theme="4" tint="-0.499984740745262"/>
        </patternFill>
      </fill>
    </dxf>
    <dxf>
      <fill>
        <patternFill>
          <bgColor theme="4"/>
        </patternFill>
      </fill>
    </dxf>
    <dxf>
      <fill>
        <patternFill>
          <bgColor theme="4" tint="0.3999450666829432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2.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3.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8986590038314171E-2"/>
          <c:y val="7.3396989169457263E-2"/>
          <c:w val="0.71120882545931763"/>
          <c:h val="0.80242569444444445"/>
        </c:manualLayout>
      </c:layout>
      <c:lineChart>
        <c:grouping val="standard"/>
        <c:varyColors val="0"/>
        <c:ser>
          <c:idx val="2"/>
          <c:order val="0"/>
          <c:tx>
            <c:strRef>
              <c:f>'1_F1'!$C$4</c:f>
              <c:strCache>
                <c:ptCount val="1"/>
                <c:pt idx="0">
                  <c:v>Nærings-
livet</c:v>
                </c:pt>
              </c:strCache>
            </c:strRef>
          </c:tx>
          <c:spPr>
            <a:ln w="28575">
              <a:solidFill>
                <a:schemeClr val="accent1">
                  <a:lumMod val="50000"/>
                </a:schemeClr>
              </a:solidFill>
            </a:ln>
          </c:spPr>
          <c:marker>
            <c:symbol val="none"/>
          </c:marker>
          <c:cat>
            <c:strRef>
              <c:f>'1_F1'!$B$7:$B$49</c:f>
              <c:strCache>
                <c:ptCount val="43"/>
                <c:pt idx="0">
                  <c:v>1970</c:v>
                </c:pt>
                <c:pt idx="2">
                  <c:v>72</c:v>
                </c:pt>
                <c:pt idx="4">
                  <c:v>74</c:v>
                </c:pt>
                <c:pt idx="7">
                  <c:v>77</c:v>
                </c:pt>
                <c:pt idx="9">
                  <c:v>79</c:v>
                </c:pt>
                <c:pt idx="11">
                  <c:v>81</c:v>
                </c:pt>
                <c:pt idx="13">
                  <c:v>83</c:v>
                </c:pt>
                <c:pt idx="15">
                  <c:v>85</c:v>
                </c:pt>
                <c:pt idx="17">
                  <c:v>87</c:v>
                </c:pt>
                <c:pt idx="19">
                  <c:v>89</c:v>
                </c:pt>
                <c:pt idx="21">
                  <c:v>91</c:v>
                </c:pt>
                <c:pt idx="23">
                  <c:v>93</c:v>
                </c:pt>
                <c:pt idx="25">
                  <c:v>95</c:v>
                </c:pt>
                <c:pt idx="27">
                  <c:v>97</c:v>
                </c:pt>
                <c:pt idx="29">
                  <c:v>99</c:v>
                </c:pt>
                <c:pt idx="31">
                  <c:v>01</c:v>
                </c:pt>
                <c:pt idx="33">
                  <c:v>03</c:v>
                </c:pt>
                <c:pt idx="35">
                  <c:v>05</c:v>
                </c:pt>
                <c:pt idx="37">
                  <c:v>07</c:v>
                </c:pt>
                <c:pt idx="39">
                  <c:v>09</c:v>
                </c:pt>
                <c:pt idx="42">
                  <c:v>2012</c:v>
                </c:pt>
              </c:strCache>
            </c:strRef>
          </c:cat>
          <c:val>
            <c:numRef>
              <c:f>'1_F1'!$C$7:$C$49</c:f>
              <c:numCache>
                <c:formatCode>#,##0</c:formatCode>
                <c:ptCount val="43"/>
                <c:pt idx="0">
                  <c:v>3610.8</c:v>
                </c:pt>
                <c:pt idx="1">
                  <c:v>#N/A</c:v>
                </c:pt>
                <c:pt idx="2">
                  <c:v>3794.6000000000004</c:v>
                </c:pt>
                <c:pt idx="3">
                  <c:v>#N/A</c:v>
                </c:pt>
                <c:pt idx="4">
                  <c:v>3981.7</c:v>
                </c:pt>
                <c:pt idx="5">
                  <c:v>#N/A</c:v>
                </c:pt>
                <c:pt idx="6">
                  <c:v>#N/A</c:v>
                </c:pt>
                <c:pt idx="7">
                  <c:v>4857.8</c:v>
                </c:pt>
                <c:pt idx="8">
                  <c:v>#N/A</c:v>
                </c:pt>
                <c:pt idx="9">
                  <c:v>5165.7999999999993</c:v>
                </c:pt>
                <c:pt idx="10">
                  <c:v>#N/A</c:v>
                </c:pt>
                <c:pt idx="11">
                  <c:v>5259.3</c:v>
                </c:pt>
                <c:pt idx="12">
                  <c:v>#N/A</c:v>
                </c:pt>
                <c:pt idx="13">
                  <c:v>6006.3</c:v>
                </c:pt>
                <c:pt idx="14">
                  <c:v>#N/A</c:v>
                </c:pt>
                <c:pt idx="15">
                  <c:v>9684.7999999999993</c:v>
                </c:pt>
                <c:pt idx="16">
                  <c:v>#N/A</c:v>
                </c:pt>
                <c:pt idx="17">
                  <c:v>10559.2</c:v>
                </c:pt>
                <c:pt idx="18">
                  <c:v>#N/A</c:v>
                </c:pt>
                <c:pt idx="19">
                  <c:v>9817.9000000000015</c:v>
                </c:pt>
                <c:pt idx="20">
                  <c:v>#N/A</c:v>
                </c:pt>
                <c:pt idx="21">
                  <c:v>9617.5</c:v>
                </c:pt>
                <c:pt idx="22">
                  <c:v>#N/A</c:v>
                </c:pt>
                <c:pt idx="23">
                  <c:v>10332.700000000001</c:v>
                </c:pt>
                <c:pt idx="24">
                  <c:v>#N/A</c:v>
                </c:pt>
                <c:pt idx="25">
                  <c:v>12520.3</c:v>
                </c:pt>
                <c:pt idx="26">
                  <c:v>#N/A</c:v>
                </c:pt>
                <c:pt idx="27">
                  <c:v>14063.599999999999</c:v>
                </c:pt>
                <c:pt idx="28">
                  <c:v>#N/A</c:v>
                </c:pt>
                <c:pt idx="29">
                  <c:v>14721.400000000001</c:v>
                </c:pt>
                <c:pt idx="30">
                  <c:v>#N/A</c:v>
                </c:pt>
                <c:pt idx="31">
                  <c:v>17637.7</c:v>
                </c:pt>
                <c:pt idx="32">
                  <c:v>#N/A</c:v>
                </c:pt>
                <c:pt idx="33">
                  <c:v>18069.199999999997</c:v>
                </c:pt>
                <c:pt idx="34">
                  <c:v>16793.8</c:v>
                </c:pt>
                <c:pt idx="35">
                  <c:v>17335</c:v>
                </c:pt>
                <c:pt idx="36">
                  <c:v>17919</c:v>
                </c:pt>
                <c:pt idx="37">
                  <c:v>19626</c:v>
                </c:pt>
                <c:pt idx="38">
                  <c:v>20061.8</c:v>
                </c:pt>
                <c:pt idx="39">
                  <c:v>18994.2</c:v>
                </c:pt>
                <c:pt idx="40">
                  <c:v>18513.8</c:v>
                </c:pt>
                <c:pt idx="41">
                  <c:v>19289.199999999997</c:v>
                </c:pt>
                <c:pt idx="42">
                  <c:v>19605.2</c:v>
                </c:pt>
              </c:numCache>
            </c:numRef>
          </c:val>
          <c:smooth val="0"/>
        </c:ser>
        <c:ser>
          <c:idx val="4"/>
          <c:order val="1"/>
          <c:tx>
            <c:strRef>
              <c:f>'1_F1'!$D$4</c:f>
              <c:strCache>
                <c:ptCount val="1"/>
                <c:pt idx="0">
                  <c:v>Institutt-
sektoren</c:v>
                </c:pt>
              </c:strCache>
            </c:strRef>
          </c:tx>
          <c:spPr>
            <a:ln w="28575">
              <a:solidFill>
                <a:schemeClr val="accent1">
                  <a:lumMod val="40000"/>
                  <a:lumOff val="60000"/>
                </a:schemeClr>
              </a:solidFill>
            </a:ln>
          </c:spPr>
          <c:marker>
            <c:symbol val="none"/>
          </c:marker>
          <c:cat>
            <c:strRef>
              <c:f>'1_F1'!$B$7:$B$49</c:f>
              <c:strCache>
                <c:ptCount val="43"/>
                <c:pt idx="0">
                  <c:v>1970</c:v>
                </c:pt>
                <c:pt idx="2">
                  <c:v>72</c:v>
                </c:pt>
                <c:pt idx="4">
                  <c:v>74</c:v>
                </c:pt>
                <c:pt idx="7">
                  <c:v>77</c:v>
                </c:pt>
                <c:pt idx="9">
                  <c:v>79</c:v>
                </c:pt>
                <c:pt idx="11">
                  <c:v>81</c:v>
                </c:pt>
                <c:pt idx="13">
                  <c:v>83</c:v>
                </c:pt>
                <c:pt idx="15">
                  <c:v>85</c:v>
                </c:pt>
                <c:pt idx="17">
                  <c:v>87</c:v>
                </c:pt>
                <c:pt idx="19">
                  <c:v>89</c:v>
                </c:pt>
                <c:pt idx="21">
                  <c:v>91</c:v>
                </c:pt>
                <c:pt idx="23">
                  <c:v>93</c:v>
                </c:pt>
                <c:pt idx="25">
                  <c:v>95</c:v>
                </c:pt>
                <c:pt idx="27">
                  <c:v>97</c:v>
                </c:pt>
                <c:pt idx="29">
                  <c:v>99</c:v>
                </c:pt>
                <c:pt idx="31">
                  <c:v>01</c:v>
                </c:pt>
                <c:pt idx="33">
                  <c:v>03</c:v>
                </c:pt>
                <c:pt idx="35">
                  <c:v>05</c:v>
                </c:pt>
                <c:pt idx="37">
                  <c:v>07</c:v>
                </c:pt>
                <c:pt idx="39">
                  <c:v>09</c:v>
                </c:pt>
                <c:pt idx="42">
                  <c:v>2012</c:v>
                </c:pt>
              </c:strCache>
            </c:strRef>
          </c:cat>
          <c:val>
            <c:numRef>
              <c:f>'1_F1'!$D$7:$D$49</c:f>
              <c:numCache>
                <c:formatCode>#,##0</c:formatCode>
                <c:ptCount val="43"/>
                <c:pt idx="0">
                  <c:v>2994.7</c:v>
                </c:pt>
                <c:pt idx="1">
                  <c:v>#N/A</c:v>
                </c:pt>
                <c:pt idx="2">
                  <c:v>3581.2999999999997</c:v>
                </c:pt>
                <c:pt idx="3">
                  <c:v>#N/A</c:v>
                </c:pt>
                <c:pt idx="4">
                  <c:v>3980.1000000000004</c:v>
                </c:pt>
                <c:pt idx="5">
                  <c:v>#N/A</c:v>
                </c:pt>
                <c:pt idx="6">
                  <c:v>#N/A</c:v>
                </c:pt>
                <c:pt idx="7">
                  <c:v>4423.8</c:v>
                </c:pt>
                <c:pt idx="8">
                  <c:v>#N/A</c:v>
                </c:pt>
                <c:pt idx="9">
                  <c:v>5161</c:v>
                </c:pt>
                <c:pt idx="10">
                  <c:v>#N/A</c:v>
                </c:pt>
                <c:pt idx="11">
                  <c:v>5986.6</c:v>
                </c:pt>
                <c:pt idx="12">
                  <c:v>#N/A</c:v>
                </c:pt>
                <c:pt idx="13">
                  <c:v>7030.1</c:v>
                </c:pt>
                <c:pt idx="14">
                  <c:v>#N/A</c:v>
                </c:pt>
                <c:pt idx="15">
                  <c:v>7032.3</c:v>
                </c:pt>
                <c:pt idx="16">
                  <c:v>#N/A</c:v>
                </c:pt>
                <c:pt idx="17">
                  <c:v>7679.4</c:v>
                </c:pt>
                <c:pt idx="18">
                  <c:v>#N/A</c:v>
                </c:pt>
                <c:pt idx="19">
                  <c:v>8489.2999999999993</c:v>
                </c:pt>
                <c:pt idx="20">
                  <c:v>#N/A</c:v>
                </c:pt>
                <c:pt idx="21">
                  <c:v>8146.8</c:v>
                </c:pt>
                <c:pt idx="22">
                  <c:v>#N/A</c:v>
                </c:pt>
                <c:pt idx="23">
                  <c:v>8525.7999999999993</c:v>
                </c:pt>
                <c:pt idx="24">
                  <c:v>#N/A</c:v>
                </c:pt>
                <c:pt idx="25">
                  <c:v>7746.9000000000005</c:v>
                </c:pt>
                <c:pt idx="26">
                  <c:v>#N/A</c:v>
                </c:pt>
                <c:pt idx="27">
                  <c:v>7806.8</c:v>
                </c:pt>
                <c:pt idx="28">
                  <c:v>#N/A</c:v>
                </c:pt>
                <c:pt idx="29">
                  <c:v>7511.4999999999991</c:v>
                </c:pt>
                <c:pt idx="30">
                  <c:v>#N/A</c:v>
                </c:pt>
                <c:pt idx="31">
                  <c:v>7906.8</c:v>
                </c:pt>
                <c:pt idx="32">
                  <c:v>#N/A</c:v>
                </c:pt>
                <c:pt idx="33">
                  <c:v>8624.2000000000007</c:v>
                </c:pt>
                <c:pt idx="34">
                  <c:v>8650.6</c:v>
                </c:pt>
                <c:pt idx="35">
                  <c:v>8729</c:v>
                </c:pt>
                <c:pt idx="36">
                  <c:v>9268.5999999999985</c:v>
                </c:pt>
                <c:pt idx="37">
                  <c:v>9454.2999999999993</c:v>
                </c:pt>
                <c:pt idx="38">
                  <c:v>10124.5</c:v>
                </c:pt>
                <c:pt idx="39">
                  <c:v>10760.1</c:v>
                </c:pt>
                <c:pt idx="40">
                  <c:v>10415.299999999999</c:v>
                </c:pt>
                <c:pt idx="41">
                  <c:v>10677.699999999999</c:v>
                </c:pt>
                <c:pt idx="42">
                  <c:v>10958.5</c:v>
                </c:pt>
              </c:numCache>
            </c:numRef>
          </c:val>
          <c:smooth val="0"/>
        </c:ser>
        <c:ser>
          <c:idx val="5"/>
          <c:order val="2"/>
          <c:tx>
            <c:strRef>
              <c:f>'1_F1'!$E$4</c:f>
              <c:strCache>
                <c:ptCount val="1"/>
                <c:pt idx="0">
                  <c:v>Institutt-
sektoren 
uten HF</c:v>
                </c:pt>
              </c:strCache>
            </c:strRef>
          </c:tx>
          <c:spPr>
            <a:ln w="28575">
              <a:solidFill>
                <a:schemeClr val="accent1">
                  <a:lumMod val="40000"/>
                  <a:lumOff val="60000"/>
                </a:schemeClr>
              </a:solidFill>
              <a:prstDash val="sysDot"/>
            </a:ln>
          </c:spPr>
          <c:marker>
            <c:symbol val="none"/>
          </c:marker>
          <c:cat>
            <c:strRef>
              <c:f>'1_F1'!$B$7:$B$49</c:f>
              <c:strCache>
                <c:ptCount val="43"/>
                <c:pt idx="0">
                  <c:v>1970</c:v>
                </c:pt>
                <c:pt idx="2">
                  <c:v>72</c:v>
                </c:pt>
                <c:pt idx="4">
                  <c:v>74</c:v>
                </c:pt>
                <c:pt idx="7">
                  <c:v>77</c:v>
                </c:pt>
                <c:pt idx="9">
                  <c:v>79</c:v>
                </c:pt>
                <c:pt idx="11">
                  <c:v>81</c:v>
                </c:pt>
                <c:pt idx="13">
                  <c:v>83</c:v>
                </c:pt>
                <c:pt idx="15">
                  <c:v>85</c:v>
                </c:pt>
                <c:pt idx="17">
                  <c:v>87</c:v>
                </c:pt>
                <c:pt idx="19">
                  <c:v>89</c:v>
                </c:pt>
                <c:pt idx="21">
                  <c:v>91</c:v>
                </c:pt>
                <c:pt idx="23">
                  <c:v>93</c:v>
                </c:pt>
                <c:pt idx="25">
                  <c:v>95</c:v>
                </c:pt>
                <c:pt idx="27">
                  <c:v>97</c:v>
                </c:pt>
                <c:pt idx="29">
                  <c:v>99</c:v>
                </c:pt>
                <c:pt idx="31">
                  <c:v>01</c:v>
                </c:pt>
                <c:pt idx="33">
                  <c:v>03</c:v>
                </c:pt>
                <c:pt idx="35">
                  <c:v>05</c:v>
                </c:pt>
                <c:pt idx="37">
                  <c:v>07</c:v>
                </c:pt>
                <c:pt idx="39">
                  <c:v>09</c:v>
                </c:pt>
                <c:pt idx="42">
                  <c:v>2012</c:v>
                </c:pt>
              </c:strCache>
            </c:strRef>
          </c:cat>
          <c:val>
            <c:numRef>
              <c:f>'1_F1'!$E$7:$E$49</c:f>
              <c:numCache>
                <c:formatCode>#,##0</c:formatCode>
                <c:ptCount val="43"/>
                <c:pt idx="0">
                  <c:v>2994.7</c:v>
                </c:pt>
                <c:pt idx="1">
                  <c:v>#N/A</c:v>
                </c:pt>
                <c:pt idx="2">
                  <c:v>3581.2999999999997</c:v>
                </c:pt>
                <c:pt idx="3">
                  <c:v>#N/A</c:v>
                </c:pt>
                <c:pt idx="4">
                  <c:v>3980.1000000000004</c:v>
                </c:pt>
                <c:pt idx="5">
                  <c:v>#N/A</c:v>
                </c:pt>
                <c:pt idx="6">
                  <c:v>#N/A</c:v>
                </c:pt>
                <c:pt idx="7">
                  <c:v>4423.8</c:v>
                </c:pt>
                <c:pt idx="8">
                  <c:v>#N/A</c:v>
                </c:pt>
                <c:pt idx="9">
                  <c:v>5161</c:v>
                </c:pt>
                <c:pt idx="10">
                  <c:v>#N/A</c:v>
                </c:pt>
                <c:pt idx="11">
                  <c:v>5986.6</c:v>
                </c:pt>
                <c:pt idx="12">
                  <c:v>#N/A</c:v>
                </c:pt>
                <c:pt idx="13">
                  <c:v>7030.1</c:v>
                </c:pt>
                <c:pt idx="14">
                  <c:v>#N/A</c:v>
                </c:pt>
                <c:pt idx="15">
                  <c:v>7032.3</c:v>
                </c:pt>
                <c:pt idx="16">
                  <c:v>#N/A</c:v>
                </c:pt>
                <c:pt idx="17">
                  <c:v>7679.4</c:v>
                </c:pt>
                <c:pt idx="18">
                  <c:v>#N/A</c:v>
                </c:pt>
                <c:pt idx="19">
                  <c:v>8489.2999999999993</c:v>
                </c:pt>
                <c:pt idx="20">
                  <c:v>#N/A</c:v>
                </c:pt>
                <c:pt idx="21">
                  <c:v>8146.8</c:v>
                </c:pt>
                <c:pt idx="22">
                  <c:v>#N/A</c:v>
                </c:pt>
                <c:pt idx="23">
                  <c:v>8525.7999999999993</c:v>
                </c:pt>
                <c:pt idx="24">
                  <c:v>#N/A</c:v>
                </c:pt>
                <c:pt idx="25">
                  <c:v>7746.9000000000005</c:v>
                </c:pt>
                <c:pt idx="26">
                  <c:v>#N/A</c:v>
                </c:pt>
                <c:pt idx="27">
                  <c:v>7806.8</c:v>
                </c:pt>
                <c:pt idx="28">
                  <c:v>#N/A</c:v>
                </c:pt>
                <c:pt idx="29">
                  <c:v>7511.4999999999991</c:v>
                </c:pt>
                <c:pt idx="30">
                  <c:v>#N/A</c:v>
                </c:pt>
                <c:pt idx="31">
                  <c:v>7906.8</c:v>
                </c:pt>
                <c:pt idx="32">
                  <c:v>#N/A</c:v>
                </c:pt>
                <c:pt idx="33">
                  <c:v>8624.2000000000007</c:v>
                </c:pt>
                <c:pt idx="34">
                  <c:v>8650.6</c:v>
                </c:pt>
                <c:pt idx="35">
                  <c:v>8729</c:v>
                </c:pt>
                <c:pt idx="36">
                  <c:v>9268.5999999999985</c:v>
                </c:pt>
                <c:pt idx="37">
                  <c:v>9169.0747854968158</c:v>
                </c:pt>
                <c:pt idx="38">
                  <c:v>9817.8128493730164</c:v>
                </c:pt>
                <c:pt idx="39">
                  <c:v>10408.314711321143</c:v>
                </c:pt>
                <c:pt idx="40">
                  <c:v>10035.867561559508</c:v>
                </c:pt>
                <c:pt idx="41">
                  <c:v>10191.907917867435</c:v>
                </c:pt>
                <c:pt idx="42">
                  <c:v>10387.486642485548</c:v>
                </c:pt>
              </c:numCache>
            </c:numRef>
          </c:val>
          <c:smooth val="0"/>
        </c:ser>
        <c:ser>
          <c:idx val="7"/>
          <c:order val="3"/>
          <c:tx>
            <c:strRef>
              <c:f>'1_F1'!$F$4</c:f>
              <c:strCache>
                <c:ptCount val="1"/>
                <c:pt idx="0">
                  <c:v>Univ.- og 
høgskole-
sektoren</c:v>
                </c:pt>
              </c:strCache>
            </c:strRef>
          </c:tx>
          <c:spPr>
            <a:ln w="28575">
              <a:solidFill>
                <a:schemeClr val="accent1"/>
              </a:solidFill>
            </a:ln>
          </c:spPr>
          <c:marker>
            <c:symbol val="none"/>
          </c:marker>
          <c:cat>
            <c:strRef>
              <c:f>'1_F1'!$B$7:$B$49</c:f>
              <c:strCache>
                <c:ptCount val="43"/>
                <c:pt idx="0">
                  <c:v>1970</c:v>
                </c:pt>
                <c:pt idx="2">
                  <c:v>72</c:v>
                </c:pt>
                <c:pt idx="4">
                  <c:v>74</c:v>
                </c:pt>
                <c:pt idx="7">
                  <c:v>77</c:v>
                </c:pt>
                <c:pt idx="9">
                  <c:v>79</c:v>
                </c:pt>
                <c:pt idx="11">
                  <c:v>81</c:v>
                </c:pt>
                <c:pt idx="13">
                  <c:v>83</c:v>
                </c:pt>
                <c:pt idx="15">
                  <c:v>85</c:v>
                </c:pt>
                <c:pt idx="17">
                  <c:v>87</c:v>
                </c:pt>
                <c:pt idx="19">
                  <c:v>89</c:v>
                </c:pt>
                <c:pt idx="21">
                  <c:v>91</c:v>
                </c:pt>
                <c:pt idx="23">
                  <c:v>93</c:v>
                </c:pt>
                <c:pt idx="25">
                  <c:v>95</c:v>
                </c:pt>
                <c:pt idx="27">
                  <c:v>97</c:v>
                </c:pt>
                <c:pt idx="29">
                  <c:v>99</c:v>
                </c:pt>
                <c:pt idx="31">
                  <c:v>01</c:v>
                </c:pt>
                <c:pt idx="33">
                  <c:v>03</c:v>
                </c:pt>
                <c:pt idx="35">
                  <c:v>05</c:v>
                </c:pt>
                <c:pt idx="37">
                  <c:v>07</c:v>
                </c:pt>
                <c:pt idx="39">
                  <c:v>09</c:v>
                </c:pt>
                <c:pt idx="42">
                  <c:v>2012</c:v>
                </c:pt>
              </c:strCache>
            </c:strRef>
          </c:cat>
          <c:val>
            <c:numRef>
              <c:f>'1_F1'!$F$7:$F$49</c:f>
              <c:numCache>
                <c:formatCode>#,##0</c:formatCode>
                <c:ptCount val="43"/>
                <c:pt idx="0">
                  <c:v>2278.1999999999998</c:v>
                </c:pt>
                <c:pt idx="1">
                  <c:v>#N/A</c:v>
                </c:pt>
                <c:pt idx="2">
                  <c:v>2910.8999999999996</c:v>
                </c:pt>
                <c:pt idx="3">
                  <c:v>#N/A</c:v>
                </c:pt>
                <c:pt idx="4">
                  <c:v>3036.9999999999995</c:v>
                </c:pt>
                <c:pt idx="5">
                  <c:v>#N/A</c:v>
                </c:pt>
                <c:pt idx="6">
                  <c:v>#N/A</c:v>
                </c:pt>
                <c:pt idx="7">
                  <c:v>4028.9999999999995</c:v>
                </c:pt>
                <c:pt idx="8">
                  <c:v>#N/A</c:v>
                </c:pt>
                <c:pt idx="9">
                  <c:v>4099</c:v>
                </c:pt>
                <c:pt idx="10">
                  <c:v>#N/A</c:v>
                </c:pt>
                <c:pt idx="11">
                  <c:v>4186.5</c:v>
                </c:pt>
                <c:pt idx="12">
                  <c:v>#N/A</c:v>
                </c:pt>
                <c:pt idx="13">
                  <c:v>4186.6000000000004</c:v>
                </c:pt>
                <c:pt idx="14">
                  <c:v>#N/A</c:v>
                </c:pt>
                <c:pt idx="15">
                  <c:v>4433.2000000000007</c:v>
                </c:pt>
                <c:pt idx="16">
                  <c:v>#N/A</c:v>
                </c:pt>
                <c:pt idx="17">
                  <c:v>4598</c:v>
                </c:pt>
                <c:pt idx="18">
                  <c:v>#N/A</c:v>
                </c:pt>
                <c:pt idx="19">
                  <c:v>5376.5</c:v>
                </c:pt>
                <c:pt idx="20">
                  <c:v>#N/A</c:v>
                </c:pt>
                <c:pt idx="21">
                  <c:v>6216.5</c:v>
                </c:pt>
                <c:pt idx="22">
                  <c:v>#N/A</c:v>
                </c:pt>
                <c:pt idx="23">
                  <c:v>6964.5999999999995</c:v>
                </c:pt>
                <c:pt idx="24">
                  <c:v>#N/A</c:v>
                </c:pt>
                <c:pt idx="25">
                  <c:v>7095.7000000000007</c:v>
                </c:pt>
                <c:pt idx="26">
                  <c:v>#N/A</c:v>
                </c:pt>
                <c:pt idx="27">
                  <c:v>7840.5999999999995</c:v>
                </c:pt>
                <c:pt idx="28">
                  <c:v>#N/A</c:v>
                </c:pt>
                <c:pt idx="29">
                  <c:v>8799.7000000000007</c:v>
                </c:pt>
                <c:pt idx="30">
                  <c:v>#N/A</c:v>
                </c:pt>
                <c:pt idx="31">
                  <c:v>8668.1</c:v>
                </c:pt>
                <c:pt idx="32">
                  <c:v>#N/A</c:v>
                </c:pt>
                <c:pt idx="33">
                  <c:v>9713.1</c:v>
                </c:pt>
                <c:pt idx="34">
                  <c:v>10467.400000000001</c:v>
                </c:pt>
                <c:pt idx="35">
                  <c:v>11188.6</c:v>
                </c:pt>
                <c:pt idx="36">
                  <c:v>11753.2</c:v>
                </c:pt>
                <c:pt idx="37">
                  <c:v>13351.999999999998</c:v>
                </c:pt>
                <c:pt idx="38">
                  <c:v>13932.4</c:v>
                </c:pt>
                <c:pt idx="39">
                  <c:v>13939.4</c:v>
                </c:pt>
                <c:pt idx="40">
                  <c:v>13830</c:v>
                </c:pt>
                <c:pt idx="41">
                  <c:v>13703.4</c:v>
                </c:pt>
                <c:pt idx="42">
                  <c:v>13913.999999999998</c:v>
                </c:pt>
              </c:numCache>
            </c:numRef>
          </c:val>
          <c:smooth val="0"/>
        </c:ser>
        <c:ser>
          <c:idx val="8"/>
          <c:order val="4"/>
          <c:tx>
            <c:strRef>
              <c:f>'1_F1'!$G$4</c:f>
              <c:strCache>
                <c:ptCount val="1"/>
                <c:pt idx="0">
                  <c:v>Univ.- og 
høgskole-
sektoren 
uten HF</c:v>
                </c:pt>
              </c:strCache>
            </c:strRef>
          </c:tx>
          <c:spPr>
            <a:ln w="28575">
              <a:solidFill>
                <a:schemeClr val="accent1"/>
              </a:solidFill>
              <a:prstDash val="sysDot"/>
            </a:ln>
          </c:spPr>
          <c:marker>
            <c:symbol val="none"/>
          </c:marker>
          <c:cat>
            <c:strRef>
              <c:f>'1_F1'!$B$7:$B$49</c:f>
              <c:strCache>
                <c:ptCount val="43"/>
                <c:pt idx="0">
                  <c:v>1970</c:v>
                </c:pt>
                <c:pt idx="2">
                  <c:v>72</c:v>
                </c:pt>
                <c:pt idx="4">
                  <c:v>74</c:v>
                </c:pt>
                <c:pt idx="7">
                  <c:v>77</c:v>
                </c:pt>
                <c:pt idx="9">
                  <c:v>79</c:v>
                </c:pt>
                <c:pt idx="11">
                  <c:v>81</c:v>
                </c:pt>
                <c:pt idx="13">
                  <c:v>83</c:v>
                </c:pt>
                <c:pt idx="15">
                  <c:v>85</c:v>
                </c:pt>
                <c:pt idx="17">
                  <c:v>87</c:v>
                </c:pt>
                <c:pt idx="19">
                  <c:v>89</c:v>
                </c:pt>
                <c:pt idx="21">
                  <c:v>91</c:v>
                </c:pt>
                <c:pt idx="23">
                  <c:v>93</c:v>
                </c:pt>
                <c:pt idx="25">
                  <c:v>95</c:v>
                </c:pt>
                <c:pt idx="27">
                  <c:v>97</c:v>
                </c:pt>
                <c:pt idx="29">
                  <c:v>99</c:v>
                </c:pt>
                <c:pt idx="31">
                  <c:v>01</c:v>
                </c:pt>
                <c:pt idx="33">
                  <c:v>03</c:v>
                </c:pt>
                <c:pt idx="35">
                  <c:v>05</c:v>
                </c:pt>
                <c:pt idx="37">
                  <c:v>07</c:v>
                </c:pt>
                <c:pt idx="39">
                  <c:v>09</c:v>
                </c:pt>
                <c:pt idx="42">
                  <c:v>2012</c:v>
                </c:pt>
              </c:strCache>
            </c:strRef>
          </c:cat>
          <c:val>
            <c:numRef>
              <c:f>'1_F1'!$G$7:$G$49</c:f>
              <c:numCache>
                <c:formatCode>#,##0</c:formatCode>
                <c:ptCount val="43"/>
                <c:pt idx="0">
                  <c:v>2278.1999999999998</c:v>
                </c:pt>
                <c:pt idx="1">
                  <c:v>#N/A</c:v>
                </c:pt>
                <c:pt idx="2">
                  <c:v>2910.8999999999996</c:v>
                </c:pt>
                <c:pt idx="3">
                  <c:v>#N/A</c:v>
                </c:pt>
                <c:pt idx="4">
                  <c:v>3036.9999999999995</c:v>
                </c:pt>
                <c:pt idx="5">
                  <c:v>#N/A</c:v>
                </c:pt>
                <c:pt idx="6">
                  <c:v>#N/A</c:v>
                </c:pt>
                <c:pt idx="7">
                  <c:v>4028.9999999999995</c:v>
                </c:pt>
                <c:pt idx="8">
                  <c:v>#N/A</c:v>
                </c:pt>
                <c:pt idx="9">
                  <c:v>4099</c:v>
                </c:pt>
                <c:pt idx="10">
                  <c:v>#N/A</c:v>
                </c:pt>
                <c:pt idx="11">
                  <c:v>4186.5</c:v>
                </c:pt>
                <c:pt idx="12">
                  <c:v>#N/A</c:v>
                </c:pt>
                <c:pt idx="13">
                  <c:v>4186.6000000000004</c:v>
                </c:pt>
                <c:pt idx="14">
                  <c:v>#N/A</c:v>
                </c:pt>
                <c:pt idx="15">
                  <c:v>4433.2000000000007</c:v>
                </c:pt>
                <c:pt idx="16">
                  <c:v>#N/A</c:v>
                </c:pt>
                <c:pt idx="17">
                  <c:v>4598</c:v>
                </c:pt>
                <c:pt idx="18">
                  <c:v>#N/A</c:v>
                </c:pt>
                <c:pt idx="19">
                  <c:v>5376.5</c:v>
                </c:pt>
                <c:pt idx="20">
                  <c:v>#N/A</c:v>
                </c:pt>
                <c:pt idx="21">
                  <c:v>6216.5</c:v>
                </c:pt>
                <c:pt idx="22">
                  <c:v>#N/A</c:v>
                </c:pt>
                <c:pt idx="23">
                  <c:v>6964.5999999999995</c:v>
                </c:pt>
                <c:pt idx="24">
                  <c:v>#N/A</c:v>
                </c:pt>
                <c:pt idx="25">
                  <c:v>7095.7000000000007</c:v>
                </c:pt>
                <c:pt idx="26">
                  <c:v>#N/A</c:v>
                </c:pt>
                <c:pt idx="27">
                  <c:v>7840.5999999999995</c:v>
                </c:pt>
                <c:pt idx="28">
                  <c:v>#N/A</c:v>
                </c:pt>
                <c:pt idx="29">
                  <c:v>8799.7000000000007</c:v>
                </c:pt>
                <c:pt idx="30">
                  <c:v>#N/A</c:v>
                </c:pt>
                <c:pt idx="31">
                  <c:v>8668.1</c:v>
                </c:pt>
                <c:pt idx="32">
                  <c:v>#N/A</c:v>
                </c:pt>
                <c:pt idx="33">
                  <c:v>9713.1</c:v>
                </c:pt>
                <c:pt idx="34">
                  <c:v>10467.400000000001</c:v>
                </c:pt>
                <c:pt idx="35">
                  <c:v>11188.6</c:v>
                </c:pt>
                <c:pt idx="36">
                  <c:v>11753.2</c:v>
                </c:pt>
                <c:pt idx="37">
                  <c:v>11158.57673442578</c:v>
                </c:pt>
                <c:pt idx="38">
                  <c:v>11583.399935304991</c:v>
                </c:pt>
                <c:pt idx="39">
                  <c:v>11756.185288678857</c:v>
                </c:pt>
                <c:pt idx="40">
                  <c:v>11870.032438440492</c:v>
                </c:pt>
                <c:pt idx="41">
                  <c:v>11520.892082132565</c:v>
                </c:pt>
                <c:pt idx="42">
                  <c:v>11585.313357514449</c:v>
                </c:pt>
              </c:numCache>
            </c:numRef>
          </c:val>
          <c:smooth val="0"/>
        </c:ser>
        <c:dLbls>
          <c:showLegendKey val="0"/>
          <c:showVal val="0"/>
          <c:showCatName val="0"/>
          <c:showSerName val="0"/>
          <c:showPercent val="0"/>
          <c:showBubbleSize val="0"/>
        </c:dLbls>
        <c:smooth val="0"/>
        <c:axId val="-1708096480"/>
        <c:axId val="-1708109536"/>
      </c:lineChart>
      <c:catAx>
        <c:axId val="-1708096480"/>
        <c:scaling>
          <c:orientation val="minMax"/>
        </c:scaling>
        <c:delete val="0"/>
        <c:axPos val="b"/>
        <c:numFmt formatCode="00" sourceLinked="0"/>
        <c:majorTickMark val="out"/>
        <c:minorTickMark val="none"/>
        <c:tickLblPos val="nextTo"/>
        <c:spPr>
          <a:ln w="6350"/>
        </c:spPr>
        <c:txPr>
          <a:bodyPr rot="0" vert="horz"/>
          <a:lstStyle/>
          <a:p>
            <a:pPr>
              <a:defRPr/>
            </a:pPr>
            <a:endParaRPr lang="nb-NO"/>
          </a:p>
        </c:txPr>
        <c:crossAx val="-1708109536"/>
        <c:crosses val="autoZero"/>
        <c:auto val="0"/>
        <c:lblAlgn val="ctr"/>
        <c:lblOffset val="100"/>
        <c:tickLblSkip val="1"/>
        <c:tickMarkSkip val="1"/>
        <c:noMultiLvlLbl val="0"/>
      </c:catAx>
      <c:valAx>
        <c:axId val="-1708109536"/>
        <c:scaling>
          <c:orientation val="minMax"/>
          <c:max val="20700"/>
          <c:min val="0"/>
        </c:scaling>
        <c:delete val="0"/>
        <c:axPos val="l"/>
        <c:majorGridlines>
          <c:spPr>
            <a:ln w="3175"/>
          </c:spPr>
        </c:majorGridlines>
        <c:title>
          <c:tx>
            <c:rich>
              <a:bodyPr rot="0" vert="horz"/>
              <a:lstStyle/>
              <a:p>
                <a:pPr>
                  <a:defRPr b="0"/>
                </a:pPr>
                <a:r>
                  <a:rPr lang="nb-NO" b="0"/>
                  <a:t>Mill. kr</a:t>
                </a:r>
              </a:p>
            </c:rich>
          </c:tx>
          <c:layout>
            <c:manualLayout>
              <c:xMode val="edge"/>
              <c:yMode val="edge"/>
              <c:x val="1.7062335958005246E-2"/>
              <c:y val="4.2471415211029657E-3"/>
            </c:manualLayout>
          </c:layout>
          <c:overlay val="0"/>
        </c:title>
        <c:numFmt formatCode="#,##0" sourceLinked="0"/>
        <c:majorTickMark val="out"/>
        <c:minorTickMark val="none"/>
        <c:tickLblPos val="nextTo"/>
        <c:spPr>
          <a:ln w="6350"/>
        </c:spPr>
        <c:txPr>
          <a:bodyPr rot="0" vert="horz"/>
          <a:lstStyle/>
          <a:p>
            <a:pPr>
              <a:defRPr/>
            </a:pPr>
            <a:endParaRPr lang="nb-NO"/>
          </a:p>
        </c:txPr>
        <c:crossAx val="-1708096480"/>
        <c:crosses val="autoZero"/>
        <c:crossBetween val="midCat"/>
        <c:majorUnit val="2500"/>
      </c:valAx>
    </c:plotArea>
    <c:legend>
      <c:legendPos val="r"/>
      <c:layout>
        <c:manualLayout>
          <c:xMode val="edge"/>
          <c:yMode val="edge"/>
          <c:x val="0.80270505249343826"/>
          <c:y val="6.8965517241379309E-2"/>
          <c:w val="0.19729494750656168"/>
          <c:h val="0.91952092195372126"/>
        </c:manualLayout>
      </c:layout>
      <c:overlay val="0"/>
    </c:legend>
    <c:plotVisOnly val="1"/>
    <c:dispBlanksAs val="span"/>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328472222222221E-2"/>
          <c:y val="0.12001089235628898"/>
          <c:w val="0.81724340277777774"/>
          <c:h val="0.63672866232787806"/>
        </c:manualLayout>
      </c:layout>
      <c:barChart>
        <c:barDir val="col"/>
        <c:grouping val="clustered"/>
        <c:varyColors val="0"/>
        <c:ser>
          <c:idx val="0"/>
          <c:order val="1"/>
          <c:tx>
            <c:strRef>
              <c:f>'13_F9'!$D$4</c:f>
              <c:strCache>
                <c:ptCount val="1"/>
                <c:pt idx="0">
                  <c:v>Kvinne-andel blant forskere</c:v>
                </c:pt>
              </c:strCache>
            </c:strRef>
          </c:tx>
          <c:spPr>
            <a:solidFill>
              <a:schemeClr val="accent2">
                <a:lumMod val="60000"/>
                <a:lumOff val="40000"/>
              </a:schemeClr>
            </a:solidFill>
            <a:ln w="15875">
              <a:noFill/>
            </a:ln>
          </c:spPr>
          <c:invertIfNegative val="0"/>
          <c:cat>
            <c:strRef>
              <c:f>'13_F9'!$B$6:$B$28</c:f>
              <c:strCache>
                <c:ptCount val="23"/>
                <c:pt idx="0">
                  <c:v>Sverige</c:v>
                </c:pt>
                <c:pt idx="1">
                  <c:v>Island</c:v>
                </c:pt>
                <c:pt idx="2">
                  <c:v>Finland</c:v>
                </c:pt>
                <c:pt idx="3">
                  <c:v>Norge</c:v>
                </c:pt>
                <c:pt idx="4">
                  <c:v>Kroatia</c:v>
                </c:pt>
                <c:pt idx="5">
                  <c:v>Latvia</c:v>
                </c:pt>
                <c:pt idx="6">
                  <c:v>Slovenia</c:v>
                </c:pt>
                <c:pt idx="7">
                  <c:v>Frankrike</c:v>
                </c:pt>
                <c:pt idx="8">
                  <c:v>Bulgaria</c:v>
                </c:pt>
                <c:pt idx="9">
                  <c:v>Estland</c:v>
                </c:pt>
                <c:pt idx="10">
                  <c:v>EU-27</c:v>
                </c:pt>
                <c:pt idx="11">
                  <c:v>Belgia</c:v>
                </c:pt>
                <c:pt idx="12">
                  <c:v>Danmark</c:v>
                </c:pt>
                <c:pt idx="13">
                  <c:v>Litauen</c:v>
                </c:pt>
                <c:pt idx="14">
                  <c:v>Sveits</c:v>
                </c:pt>
                <c:pt idx="15">
                  <c:v>Tyskland</c:v>
                </c:pt>
                <c:pt idx="16">
                  <c:v>Italia</c:v>
                </c:pt>
                <c:pt idx="17">
                  <c:v>Nederland</c:v>
                </c:pt>
                <c:pt idx="18">
                  <c:v>Slovakia</c:v>
                </c:pt>
                <c:pt idx="19">
                  <c:v>Romania</c:v>
                </c:pt>
                <c:pt idx="20">
                  <c:v>Tsjekkia</c:v>
                </c:pt>
                <c:pt idx="21">
                  <c:v>Østerrike</c:v>
                </c:pt>
                <c:pt idx="22">
                  <c:v>Tyrkia</c:v>
                </c:pt>
              </c:strCache>
            </c:strRef>
          </c:cat>
          <c:val>
            <c:numRef>
              <c:f>'13_F9'!$D$6:$D$28</c:f>
              <c:numCache>
                <c:formatCode>0</c:formatCode>
                <c:ptCount val="23"/>
                <c:pt idx="0">
                  <c:v>44.487036149709844</c:v>
                </c:pt>
                <c:pt idx="1">
                  <c:v>43.75</c:v>
                </c:pt>
                <c:pt idx="2">
                  <c:v>46.885447826852015</c:v>
                </c:pt>
                <c:pt idx="3">
                  <c:v>44.38848588458162</c:v>
                </c:pt>
                <c:pt idx="4">
                  <c:v>45.870298638010745</c:v>
                </c:pt>
                <c:pt idx="5">
                  <c:v>51.676324503311257</c:v>
                </c:pt>
                <c:pt idx="6">
                  <c:v>41.993185689948895</c:v>
                </c:pt>
                <c:pt idx="7">
                  <c:v>32.715259627510832</c:v>
                </c:pt>
                <c:pt idx="8">
                  <c:v>44.777503090234859</c:v>
                </c:pt>
                <c:pt idx="9">
                  <c:v>46.647923875432525</c:v>
                </c:pt>
                <c:pt idx="10">
                  <c:v>40.328051806928151</c:v>
                </c:pt>
                <c:pt idx="11">
                  <c:v>39.570040247374102</c:v>
                </c:pt>
                <c:pt idx="12">
                  <c:v>41.55274049918475</c:v>
                </c:pt>
                <c:pt idx="13">
                  <c:v>53.995882463035748</c:v>
                </c:pt>
                <c:pt idx="14">
                  <c:v>34.785559529092382</c:v>
                </c:pt>
                <c:pt idx="15">
                  <c:v>35.588482938812355</c:v>
                </c:pt>
                <c:pt idx="16">
                  <c:v>38.801691108468752</c:v>
                </c:pt>
                <c:pt idx="17">
                  <c:v>38.042643923240938</c:v>
                </c:pt>
                <c:pt idx="18">
                  <c:v>45.125098171210595</c:v>
                </c:pt>
                <c:pt idx="19">
                  <c:v>44.3042071197411</c:v>
                </c:pt>
                <c:pt idx="20">
                  <c:v>34.279421334534717</c:v>
                </c:pt>
                <c:pt idx="21">
                  <c:v>37.759564723303143</c:v>
                </c:pt>
                <c:pt idx="22">
                  <c:v>40.490574194796181</c:v>
                </c:pt>
              </c:numCache>
            </c:numRef>
          </c:val>
        </c:ser>
        <c:dLbls>
          <c:showLegendKey val="0"/>
          <c:showVal val="0"/>
          <c:showCatName val="0"/>
          <c:showSerName val="0"/>
          <c:showPercent val="0"/>
          <c:showBubbleSize val="0"/>
        </c:dLbls>
        <c:gapWidth val="50"/>
        <c:axId val="-1704716656"/>
        <c:axId val="-1704700336"/>
      </c:barChart>
      <c:lineChart>
        <c:grouping val="standard"/>
        <c:varyColors val="0"/>
        <c:ser>
          <c:idx val="1"/>
          <c:order val="0"/>
          <c:tx>
            <c:strRef>
              <c:f>'13_F9'!$C$4</c:f>
              <c:strCache>
                <c:ptCount val="1"/>
                <c:pt idx="0">
                  <c:v>Kvinne-andel rektorer</c:v>
                </c:pt>
              </c:strCache>
            </c:strRef>
          </c:tx>
          <c:spPr>
            <a:ln w="0">
              <a:noFill/>
            </a:ln>
          </c:spPr>
          <c:marker>
            <c:symbol val="circle"/>
            <c:size val="13"/>
            <c:spPr>
              <a:solidFill>
                <a:schemeClr val="accent2">
                  <a:lumMod val="50000"/>
                </a:schemeClr>
              </a:solidFill>
              <a:ln>
                <a:solidFill>
                  <a:schemeClr val="bg1"/>
                </a:solidFill>
              </a:ln>
            </c:spPr>
          </c:marker>
          <c:cat>
            <c:strRef>
              <c:f>'13_F9'!$B$6:$B$28</c:f>
              <c:strCache>
                <c:ptCount val="23"/>
                <c:pt idx="0">
                  <c:v>Sverige</c:v>
                </c:pt>
                <c:pt idx="1">
                  <c:v>Island</c:v>
                </c:pt>
                <c:pt idx="2">
                  <c:v>Finland</c:v>
                </c:pt>
                <c:pt idx="3">
                  <c:v>Norge</c:v>
                </c:pt>
                <c:pt idx="4">
                  <c:v>Kroatia</c:v>
                </c:pt>
                <c:pt idx="5">
                  <c:v>Latvia</c:v>
                </c:pt>
                <c:pt idx="6">
                  <c:v>Slovenia</c:v>
                </c:pt>
                <c:pt idx="7">
                  <c:v>Frankrike</c:v>
                </c:pt>
                <c:pt idx="8">
                  <c:v>Bulgaria</c:v>
                </c:pt>
                <c:pt idx="9">
                  <c:v>Estland</c:v>
                </c:pt>
                <c:pt idx="10">
                  <c:v>EU-27</c:v>
                </c:pt>
                <c:pt idx="11">
                  <c:v>Belgia</c:v>
                </c:pt>
                <c:pt idx="12">
                  <c:v>Danmark</c:v>
                </c:pt>
                <c:pt idx="13">
                  <c:v>Litauen</c:v>
                </c:pt>
                <c:pt idx="14">
                  <c:v>Sveits</c:v>
                </c:pt>
                <c:pt idx="15">
                  <c:v>Tyskland</c:v>
                </c:pt>
                <c:pt idx="16">
                  <c:v>Italia</c:v>
                </c:pt>
                <c:pt idx="17">
                  <c:v>Nederland</c:v>
                </c:pt>
                <c:pt idx="18">
                  <c:v>Slovakia</c:v>
                </c:pt>
                <c:pt idx="19">
                  <c:v>Romania</c:v>
                </c:pt>
                <c:pt idx="20">
                  <c:v>Tsjekkia</c:v>
                </c:pt>
                <c:pt idx="21">
                  <c:v>Østerrike</c:v>
                </c:pt>
                <c:pt idx="22">
                  <c:v>Tyrkia</c:v>
                </c:pt>
              </c:strCache>
            </c:strRef>
          </c:cat>
          <c:val>
            <c:numRef>
              <c:f>'13_F9'!$C$6:$C$28</c:f>
              <c:numCache>
                <c:formatCode>General</c:formatCode>
                <c:ptCount val="23"/>
                <c:pt idx="0">
                  <c:v>43</c:v>
                </c:pt>
                <c:pt idx="1">
                  <c:v>33</c:v>
                </c:pt>
                <c:pt idx="2">
                  <c:v>31</c:v>
                </c:pt>
                <c:pt idx="3">
                  <c:v>25</c:v>
                </c:pt>
                <c:pt idx="4">
                  <c:v>22</c:v>
                </c:pt>
                <c:pt idx="5">
                  <c:v>17</c:v>
                </c:pt>
                <c:pt idx="6">
                  <c:v>14</c:v>
                </c:pt>
                <c:pt idx="7">
                  <c:v>13</c:v>
                </c:pt>
                <c:pt idx="8">
                  <c:v>12</c:v>
                </c:pt>
                <c:pt idx="9">
                  <c:v>11</c:v>
                </c:pt>
                <c:pt idx="10">
                  <c:v>10</c:v>
                </c:pt>
                <c:pt idx="11">
                  <c:v>8</c:v>
                </c:pt>
                <c:pt idx="12">
                  <c:v>8</c:v>
                </c:pt>
                <c:pt idx="13">
                  <c:v>8</c:v>
                </c:pt>
                <c:pt idx="14">
                  <c:v>8</c:v>
                </c:pt>
                <c:pt idx="15">
                  <c:v>7</c:v>
                </c:pt>
                <c:pt idx="16">
                  <c:v>7</c:v>
                </c:pt>
                <c:pt idx="17">
                  <c:v>7</c:v>
                </c:pt>
                <c:pt idx="18">
                  <c:v>7</c:v>
                </c:pt>
                <c:pt idx="19">
                  <c:v>5</c:v>
                </c:pt>
                <c:pt idx="20">
                  <c:v>4</c:v>
                </c:pt>
                <c:pt idx="21">
                  <c:v>4</c:v>
                </c:pt>
                <c:pt idx="22">
                  <c:v>4</c:v>
                </c:pt>
              </c:numCache>
            </c:numRef>
          </c:val>
          <c:smooth val="0"/>
        </c:ser>
        <c:dLbls>
          <c:showLegendKey val="0"/>
          <c:showVal val="0"/>
          <c:showCatName val="0"/>
          <c:showSerName val="0"/>
          <c:showPercent val="0"/>
          <c:showBubbleSize val="0"/>
        </c:dLbls>
        <c:marker val="1"/>
        <c:smooth val="0"/>
        <c:axId val="-1704716656"/>
        <c:axId val="-1704700336"/>
      </c:lineChart>
      <c:catAx>
        <c:axId val="-1704716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a:pPr>
            <a:endParaRPr lang="nb-NO"/>
          </a:p>
        </c:txPr>
        <c:crossAx val="-1704700336"/>
        <c:crosses val="autoZero"/>
        <c:auto val="1"/>
        <c:lblAlgn val="ctr"/>
        <c:lblOffset val="200"/>
        <c:tickLblSkip val="1"/>
        <c:noMultiLvlLbl val="0"/>
      </c:catAx>
      <c:valAx>
        <c:axId val="-1704700336"/>
        <c:scaling>
          <c:orientation val="minMax"/>
          <c:max val="56"/>
          <c:min val="0"/>
        </c:scaling>
        <c:delete val="0"/>
        <c:axPos val="l"/>
        <c:majorGridlines>
          <c:spPr>
            <a:ln w="3175">
              <a:solidFill>
                <a:srgbClr val="000000"/>
              </a:solidFill>
              <a:prstDash val="solid"/>
            </a:ln>
          </c:spPr>
        </c:majorGridlines>
        <c:title>
          <c:tx>
            <c:rich>
              <a:bodyPr rot="0" vert="horz"/>
              <a:lstStyle/>
              <a:p>
                <a:pPr algn="ctr">
                  <a:defRPr/>
                </a:pPr>
                <a:r>
                  <a:rPr lang="nb-NO"/>
                  <a:t>Prosent</a:t>
                </a:r>
              </a:p>
            </c:rich>
          </c:tx>
          <c:layout>
            <c:manualLayout>
              <c:xMode val="edge"/>
              <c:yMode val="edge"/>
              <c:x val="5.8961805555555555E-3"/>
              <c:y val="2.220219227313566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nb-NO"/>
          </a:p>
        </c:txPr>
        <c:crossAx val="-1704716656"/>
        <c:crosses val="autoZero"/>
        <c:crossBetween val="between"/>
      </c:valAx>
      <c:spPr>
        <a:solidFill>
          <a:schemeClr val="bg1"/>
        </a:solidFill>
        <a:ln w="3175">
          <a:solidFill>
            <a:srgbClr val="000000"/>
          </a:solidFill>
          <a:prstDash val="solid"/>
        </a:ln>
      </c:spPr>
    </c:plotArea>
    <c:legend>
      <c:legendPos val="r"/>
      <c:layout>
        <c:manualLayout>
          <c:xMode val="edge"/>
          <c:yMode val="edge"/>
          <c:x val="0.90567187500000002"/>
          <c:y val="0.10621326145552561"/>
          <c:w val="8.9918402777777781E-2"/>
          <c:h val="0.44799367475292001"/>
        </c:manualLayout>
      </c:layout>
      <c:overlay val="0"/>
    </c:legend>
    <c:plotVisOnly val="1"/>
    <c:dispBlanksAs val="zero"/>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nb-N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328472222222221E-2"/>
          <c:y val="0.12001089235628898"/>
          <c:w val="0.81724340277777774"/>
          <c:h val="0.5773814029922818"/>
        </c:manualLayout>
      </c:layout>
      <c:barChart>
        <c:barDir val="col"/>
        <c:grouping val="clustered"/>
        <c:varyColors val="0"/>
        <c:ser>
          <c:idx val="0"/>
          <c:order val="1"/>
          <c:tx>
            <c:strRef>
              <c:f>'13_F9'!$D$5</c:f>
              <c:strCache>
                <c:ptCount val="1"/>
                <c:pt idx="0">
                  <c:v>Share of women amongst researchers</c:v>
                </c:pt>
              </c:strCache>
            </c:strRef>
          </c:tx>
          <c:spPr>
            <a:solidFill>
              <a:schemeClr val="accent2">
                <a:lumMod val="60000"/>
                <a:lumOff val="40000"/>
              </a:schemeClr>
            </a:solidFill>
            <a:ln w="15875">
              <a:noFill/>
            </a:ln>
          </c:spPr>
          <c:invertIfNegative val="0"/>
          <c:cat>
            <c:strRef>
              <c:f>'13_F9'!$A$6:$A$28</c:f>
              <c:strCache>
                <c:ptCount val="23"/>
                <c:pt idx="0">
                  <c:v>Sweden</c:v>
                </c:pt>
                <c:pt idx="1">
                  <c:v>Iceland</c:v>
                </c:pt>
                <c:pt idx="2">
                  <c:v>Finland</c:v>
                </c:pt>
                <c:pt idx="3">
                  <c:v>Norway</c:v>
                </c:pt>
                <c:pt idx="4">
                  <c:v>Croatia</c:v>
                </c:pt>
                <c:pt idx="5">
                  <c:v>Latvia</c:v>
                </c:pt>
                <c:pt idx="6">
                  <c:v>Slovenia</c:v>
                </c:pt>
                <c:pt idx="7">
                  <c:v>France</c:v>
                </c:pt>
                <c:pt idx="8">
                  <c:v>Bulgaria</c:v>
                </c:pt>
                <c:pt idx="9">
                  <c:v>Estonia</c:v>
                </c:pt>
                <c:pt idx="10">
                  <c:v>EU-27</c:v>
                </c:pt>
                <c:pt idx="11">
                  <c:v>Belgium</c:v>
                </c:pt>
                <c:pt idx="12">
                  <c:v>Denmark</c:v>
                </c:pt>
                <c:pt idx="13">
                  <c:v>Lithuania</c:v>
                </c:pt>
                <c:pt idx="14">
                  <c:v>Switzerland</c:v>
                </c:pt>
                <c:pt idx="15">
                  <c:v>Germany</c:v>
                </c:pt>
                <c:pt idx="16">
                  <c:v>Italy</c:v>
                </c:pt>
                <c:pt idx="17">
                  <c:v>The Netherlands</c:v>
                </c:pt>
                <c:pt idx="18">
                  <c:v>Slovakia</c:v>
                </c:pt>
                <c:pt idx="19">
                  <c:v>Romania</c:v>
                </c:pt>
                <c:pt idx="20">
                  <c:v>Czech Republic</c:v>
                </c:pt>
                <c:pt idx="21">
                  <c:v>Austria</c:v>
                </c:pt>
                <c:pt idx="22">
                  <c:v>Turkey</c:v>
                </c:pt>
              </c:strCache>
            </c:strRef>
          </c:cat>
          <c:val>
            <c:numRef>
              <c:f>'13_F9'!$D$6:$D$28</c:f>
              <c:numCache>
                <c:formatCode>0</c:formatCode>
                <c:ptCount val="23"/>
                <c:pt idx="0">
                  <c:v>44.487036149709844</c:v>
                </c:pt>
                <c:pt idx="1">
                  <c:v>43.75</c:v>
                </c:pt>
                <c:pt idx="2">
                  <c:v>46.885447826852015</c:v>
                </c:pt>
                <c:pt idx="3">
                  <c:v>44.38848588458162</c:v>
                </c:pt>
                <c:pt idx="4">
                  <c:v>45.870298638010745</c:v>
                </c:pt>
                <c:pt idx="5">
                  <c:v>51.676324503311257</c:v>
                </c:pt>
                <c:pt idx="6">
                  <c:v>41.993185689948895</c:v>
                </c:pt>
                <c:pt idx="7">
                  <c:v>32.715259627510832</c:v>
                </c:pt>
                <c:pt idx="8">
                  <c:v>44.777503090234859</c:v>
                </c:pt>
                <c:pt idx="9">
                  <c:v>46.647923875432525</c:v>
                </c:pt>
                <c:pt idx="10">
                  <c:v>40.328051806928151</c:v>
                </c:pt>
                <c:pt idx="11">
                  <c:v>39.570040247374102</c:v>
                </c:pt>
                <c:pt idx="12">
                  <c:v>41.55274049918475</c:v>
                </c:pt>
                <c:pt idx="13">
                  <c:v>53.995882463035748</c:v>
                </c:pt>
                <c:pt idx="14">
                  <c:v>34.785559529092382</c:v>
                </c:pt>
                <c:pt idx="15">
                  <c:v>35.588482938812355</c:v>
                </c:pt>
                <c:pt idx="16">
                  <c:v>38.801691108468752</c:v>
                </c:pt>
                <c:pt idx="17">
                  <c:v>38.042643923240938</c:v>
                </c:pt>
                <c:pt idx="18">
                  <c:v>45.125098171210595</c:v>
                </c:pt>
                <c:pt idx="19">
                  <c:v>44.3042071197411</c:v>
                </c:pt>
                <c:pt idx="20">
                  <c:v>34.279421334534717</c:v>
                </c:pt>
                <c:pt idx="21">
                  <c:v>37.759564723303143</c:v>
                </c:pt>
                <c:pt idx="22">
                  <c:v>40.490574194796181</c:v>
                </c:pt>
              </c:numCache>
            </c:numRef>
          </c:val>
        </c:ser>
        <c:dLbls>
          <c:showLegendKey val="0"/>
          <c:showVal val="0"/>
          <c:showCatName val="0"/>
          <c:showSerName val="0"/>
          <c:showPercent val="0"/>
          <c:showBubbleSize val="0"/>
        </c:dLbls>
        <c:gapWidth val="50"/>
        <c:axId val="-1704679664"/>
        <c:axId val="-1704679120"/>
      </c:barChart>
      <c:lineChart>
        <c:grouping val="standard"/>
        <c:varyColors val="0"/>
        <c:ser>
          <c:idx val="1"/>
          <c:order val="0"/>
          <c:tx>
            <c:strRef>
              <c:f>'13_F9'!$C$5</c:f>
              <c:strCache>
                <c:ptCount val="1"/>
                <c:pt idx="0">
                  <c:v>Womens share heads</c:v>
                </c:pt>
              </c:strCache>
            </c:strRef>
          </c:tx>
          <c:spPr>
            <a:ln w="0">
              <a:noFill/>
            </a:ln>
          </c:spPr>
          <c:marker>
            <c:symbol val="circle"/>
            <c:size val="13"/>
            <c:spPr>
              <a:solidFill>
                <a:schemeClr val="accent2">
                  <a:lumMod val="50000"/>
                </a:schemeClr>
              </a:solidFill>
              <a:ln>
                <a:solidFill>
                  <a:schemeClr val="bg1"/>
                </a:solidFill>
              </a:ln>
            </c:spPr>
          </c:marker>
          <c:cat>
            <c:strRef>
              <c:f>'13_F9'!$A$6:$A$28</c:f>
              <c:strCache>
                <c:ptCount val="23"/>
                <c:pt idx="0">
                  <c:v>Sweden</c:v>
                </c:pt>
                <c:pt idx="1">
                  <c:v>Iceland</c:v>
                </c:pt>
                <c:pt idx="2">
                  <c:v>Finland</c:v>
                </c:pt>
                <c:pt idx="3">
                  <c:v>Norway</c:v>
                </c:pt>
                <c:pt idx="4">
                  <c:v>Croatia</c:v>
                </c:pt>
                <c:pt idx="5">
                  <c:v>Latvia</c:v>
                </c:pt>
                <c:pt idx="6">
                  <c:v>Slovenia</c:v>
                </c:pt>
                <c:pt idx="7">
                  <c:v>France</c:v>
                </c:pt>
                <c:pt idx="8">
                  <c:v>Bulgaria</c:v>
                </c:pt>
                <c:pt idx="9">
                  <c:v>Estonia</c:v>
                </c:pt>
                <c:pt idx="10">
                  <c:v>EU-27</c:v>
                </c:pt>
                <c:pt idx="11">
                  <c:v>Belgium</c:v>
                </c:pt>
                <c:pt idx="12">
                  <c:v>Denmark</c:v>
                </c:pt>
                <c:pt idx="13">
                  <c:v>Lithuania</c:v>
                </c:pt>
                <c:pt idx="14">
                  <c:v>Switzerland</c:v>
                </c:pt>
                <c:pt idx="15">
                  <c:v>Germany</c:v>
                </c:pt>
                <c:pt idx="16">
                  <c:v>Italy</c:v>
                </c:pt>
                <c:pt idx="17">
                  <c:v>The Netherlands</c:v>
                </c:pt>
                <c:pt idx="18">
                  <c:v>Slovakia</c:v>
                </c:pt>
                <c:pt idx="19">
                  <c:v>Romania</c:v>
                </c:pt>
                <c:pt idx="20">
                  <c:v>Czech Republic</c:v>
                </c:pt>
                <c:pt idx="21">
                  <c:v>Austria</c:v>
                </c:pt>
                <c:pt idx="22">
                  <c:v>Turkey</c:v>
                </c:pt>
              </c:strCache>
            </c:strRef>
          </c:cat>
          <c:val>
            <c:numRef>
              <c:f>'13_F9'!$C$6:$C$28</c:f>
              <c:numCache>
                <c:formatCode>General</c:formatCode>
                <c:ptCount val="23"/>
                <c:pt idx="0">
                  <c:v>43</c:v>
                </c:pt>
                <c:pt idx="1">
                  <c:v>33</c:v>
                </c:pt>
                <c:pt idx="2">
                  <c:v>31</c:v>
                </c:pt>
                <c:pt idx="3">
                  <c:v>25</c:v>
                </c:pt>
                <c:pt idx="4">
                  <c:v>22</c:v>
                </c:pt>
                <c:pt idx="5">
                  <c:v>17</c:v>
                </c:pt>
                <c:pt idx="6">
                  <c:v>14</c:v>
                </c:pt>
                <c:pt idx="7">
                  <c:v>13</c:v>
                </c:pt>
                <c:pt idx="8">
                  <c:v>12</c:v>
                </c:pt>
                <c:pt idx="9">
                  <c:v>11</c:v>
                </c:pt>
                <c:pt idx="10">
                  <c:v>10</c:v>
                </c:pt>
                <c:pt idx="11">
                  <c:v>8</c:v>
                </c:pt>
                <c:pt idx="12">
                  <c:v>8</c:v>
                </c:pt>
                <c:pt idx="13">
                  <c:v>8</c:v>
                </c:pt>
                <c:pt idx="14">
                  <c:v>8</c:v>
                </c:pt>
                <c:pt idx="15">
                  <c:v>7</c:v>
                </c:pt>
                <c:pt idx="16">
                  <c:v>7</c:v>
                </c:pt>
                <c:pt idx="17">
                  <c:v>7</c:v>
                </c:pt>
                <c:pt idx="18">
                  <c:v>7</c:v>
                </c:pt>
                <c:pt idx="19">
                  <c:v>5</c:v>
                </c:pt>
                <c:pt idx="20">
                  <c:v>4</c:v>
                </c:pt>
                <c:pt idx="21">
                  <c:v>4</c:v>
                </c:pt>
                <c:pt idx="22">
                  <c:v>4</c:v>
                </c:pt>
              </c:numCache>
            </c:numRef>
          </c:val>
          <c:smooth val="0"/>
        </c:ser>
        <c:dLbls>
          <c:showLegendKey val="0"/>
          <c:showVal val="0"/>
          <c:showCatName val="0"/>
          <c:showSerName val="0"/>
          <c:showPercent val="0"/>
          <c:showBubbleSize val="0"/>
        </c:dLbls>
        <c:marker val="1"/>
        <c:smooth val="0"/>
        <c:axId val="-1704679664"/>
        <c:axId val="-1704679120"/>
      </c:lineChart>
      <c:catAx>
        <c:axId val="-17046796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a:pPr>
            <a:endParaRPr lang="nb-NO"/>
          </a:p>
        </c:txPr>
        <c:crossAx val="-1704679120"/>
        <c:crosses val="autoZero"/>
        <c:auto val="1"/>
        <c:lblAlgn val="ctr"/>
        <c:lblOffset val="200"/>
        <c:tickLblSkip val="1"/>
        <c:noMultiLvlLbl val="0"/>
      </c:catAx>
      <c:valAx>
        <c:axId val="-1704679120"/>
        <c:scaling>
          <c:orientation val="minMax"/>
          <c:max val="56"/>
          <c:min val="0"/>
        </c:scaling>
        <c:delete val="0"/>
        <c:axPos val="l"/>
        <c:majorGridlines>
          <c:spPr>
            <a:ln w="3175">
              <a:solidFill>
                <a:srgbClr val="000000"/>
              </a:solidFill>
              <a:prstDash val="solid"/>
            </a:ln>
          </c:spPr>
        </c:majorGridlines>
        <c:title>
          <c:tx>
            <c:rich>
              <a:bodyPr rot="0" vert="horz"/>
              <a:lstStyle/>
              <a:p>
                <a:pPr algn="ctr">
                  <a:defRPr/>
                </a:pPr>
                <a:r>
                  <a:rPr lang="nb-NO"/>
                  <a:t>Per cent</a:t>
                </a:r>
              </a:p>
            </c:rich>
          </c:tx>
          <c:layout>
            <c:manualLayout>
              <c:xMode val="edge"/>
              <c:yMode val="edge"/>
              <c:x val="5.8961805555555555E-3"/>
              <c:y val="2.220219227313566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nb-NO"/>
          </a:p>
        </c:txPr>
        <c:crossAx val="-1704679664"/>
        <c:crosses val="autoZero"/>
        <c:crossBetween val="between"/>
      </c:valAx>
      <c:spPr>
        <a:solidFill>
          <a:schemeClr val="bg1"/>
        </a:solidFill>
        <a:ln w="3175">
          <a:solidFill>
            <a:srgbClr val="000000"/>
          </a:solidFill>
          <a:prstDash val="solid"/>
        </a:ln>
      </c:spPr>
    </c:plotArea>
    <c:legend>
      <c:legendPos val="r"/>
      <c:layout>
        <c:manualLayout>
          <c:xMode val="edge"/>
          <c:yMode val="edge"/>
          <c:x val="0.90567187500000002"/>
          <c:y val="0.10621326145552561"/>
          <c:w val="8.9918402777777781E-2"/>
          <c:h val="0.44799367475292001"/>
        </c:manualLayout>
      </c:layout>
      <c:overlay val="0"/>
    </c:legend>
    <c:plotVisOnly val="1"/>
    <c:dispBlanksAs val="zero"/>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nb-N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Doktorgrader totalt/ Doctoral degrees in total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manualLayout>
          <c:layoutTarget val="inner"/>
          <c:xMode val="edge"/>
          <c:yMode val="edge"/>
          <c:x val="0.16975753968253965"/>
          <c:y val="0.18692182539682539"/>
          <c:w val="0.55438368336471655"/>
          <c:h val="0.69616626984126984"/>
        </c:manualLayout>
      </c:layout>
      <c:barChart>
        <c:barDir val="col"/>
        <c:grouping val="stacked"/>
        <c:varyColors val="0"/>
        <c:ser>
          <c:idx val="0"/>
          <c:order val="0"/>
          <c:tx>
            <c:strRef>
              <c:f>'14_F10'!$B$4</c:f>
              <c:strCache>
                <c:ptCount val="1"/>
                <c:pt idx="0">
                  <c:v>Norsk/ Norwegian</c:v>
                </c:pt>
              </c:strCache>
            </c:strRef>
          </c:tx>
          <c:spPr>
            <a:solidFill>
              <a:schemeClr val="accent2">
                <a:lumMod val="50000"/>
              </a:schemeClr>
            </a:solidFill>
            <a:ln>
              <a:noFill/>
            </a:ln>
            <a:effectLst/>
          </c:spPr>
          <c:invertIfNegative val="0"/>
          <c:dLbls>
            <c:dLbl>
              <c:idx val="0"/>
              <c:layout/>
              <c:tx>
                <c:rich>
                  <a:bodyPr/>
                  <a:lstStyle/>
                  <a:p>
                    <a:fld id="{2F21EA70-D4F6-4343-BBA3-4F526151366F}" type="CELLRANGE">
                      <a:rPr lang="en-US"/>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77AB9597-2C74-4DFB-BC0C-25AD2249DD57}"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B4DFC1DF-A988-46AA-96E3-11D328595A14}"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fld id="{21E4E4D8-B75B-4A44-A517-3255B6D1A9CE}"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'14_F10'!$A$5:$A$8</c:f>
              <c:strCache>
                <c:ptCount val="4"/>
                <c:pt idx="0">
                  <c:v>2010</c:v>
                </c:pt>
                <c:pt idx="1">
                  <c:v>2011</c:v>
                </c:pt>
                <c:pt idx="2">
                  <c:v>2012</c:v>
                </c:pt>
                <c:pt idx="3">
                  <c:v>2013</c:v>
                </c:pt>
              </c:strCache>
            </c:strRef>
          </c:cat>
          <c:val>
            <c:numRef>
              <c:f>'14_F10'!$B$5:$B$8</c:f>
              <c:numCache>
                <c:formatCode>General</c:formatCode>
                <c:ptCount val="4"/>
                <c:pt idx="0">
                  <c:v>859</c:v>
                </c:pt>
                <c:pt idx="1">
                  <c:v>890</c:v>
                </c:pt>
                <c:pt idx="2">
                  <c:v>954</c:v>
                </c:pt>
                <c:pt idx="3">
                  <c:v>972</c:v>
                </c:pt>
              </c:numCache>
            </c:numRef>
          </c:val>
          <c:extLst>
            <c:ext xmlns:c15="http://schemas.microsoft.com/office/drawing/2012/chart" uri="{02D57815-91ED-43cb-92C2-25804820EDAC}">
              <c15:datalabelsRange>
                <c15:f>'14_F10'!$D$5:$D$8</c15:f>
                <c15:dlblRangeCache>
                  <c:ptCount val="4"/>
                  <c:pt idx="0">
                    <c:v>72%</c:v>
                  </c:pt>
                  <c:pt idx="1">
                    <c:v>67%</c:v>
                  </c:pt>
                  <c:pt idx="2">
                    <c:v>65%</c:v>
                  </c:pt>
                  <c:pt idx="3">
                    <c:v>64%</c:v>
                  </c:pt>
                </c15:dlblRangeCache>
              </c15:datalabelsRange>
            </c:ext>
          </c:extLst>
        </c:ser>
        <c:ser>
          <c:idx val="1"/>
          <c:order val="1"/>
          <c:tx>
            <c:strRef>
              <c:f>'14_F10'!$C$4</c:f>
              <c:strCache>
                <c:ptCount val="1"/>
                <c:pt idx="0">
                  <c:v>Ikke-norsk/ Non-Norwegian</c:v>
                </c:pt>
              </c:strCache>
            </c:strRef>
          </c:tx>
          <c:spPr>
            <a:solidFill>
              <a:schemeClr val="accent2"/>
            </a:solidFill>
            <a:ln>
              <a:noFill/>
            </a:ln>
            <a:effectLst/>
          </c:spPr>
          <c:invertIfNegative val="0"/>
          <c:dLbls>
            <c:dLbl>
              <c:idx val="0"/>
              <c:layout/>
              <c:tx>
                <c:rich>
                  <a:bodyPr/>
                  <a:lstStyle/>
                  <a:p>
                    <a:fld id="{D9FF72B5-AC77-4BD2-9DC2-9665997DA158}" type="CELLRANGE">
                      <a:rPr lang="en-US"/>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D2E79E36-2CDE-4833-A98B-01DC6EFA4B08}"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70697601-5B7B-4AD6-B642-0BF15C9AEF01}"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fld id="{9923F975-DE92-491B-B277-DAA39A68702C}"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'14_F10'!$A$5:$A$8</c:f>
              <c:strCache>
                <c:ptCount val="4"/>
                <c:pt idx="0">
                  <c:v>2010</c:v>
                </c:pt>
                <c:pt idx="1">
                  <c:v>2011</c:v>
                </c:pt>
                <c:pt idx="2">
                  <c:v>2012</c:v>
                </c:pt>
                <c:pt idx="3">
                  <c:v>2013</c:v>
                </c:pt>
              </c:strCache>
            </c:strRef>
          </c:cat>
          <c:val>
            <c:numRef>
              <c:f>'14_F10'!$C$5:$C$8</c:f>
              <c:numCache>
                <c:formatCode>General</c:formatCode>
                <c:ptCount val="4"/>
                <c:pt idx="0">
                  <c:v>326</c:v>
                </c:pt>
                <c:pt idx="1">
                  <c:v>439</c:v>
                </c:pt>
                <c:pt idx="2">
                  <c:v>507</c:v>
                </c:pt>
                <c:pt idx="3">
                  <c:v>552</c:v>
                </c:pt>
              </c:numCache>
            </c:numRef>
          </c:val>
          <c:extLst>
            <c:ext xmlns:c15="http://schemas.microsoft.com/office/drawing/2012/chart" uri="{02D57815-91ED-43cb-92C2-25804820EDAC}">
              <c15:datalabelsRange>
                <c15:f>'14_F10'!$E$5:$E$8</c15:f>
                <c15:dlblRangeCache>
                  <c:ptCount val="4"/>
                  <c:pt idx="0">
                    <c:v>28%</c:v>
                  </c:pt>
                  <c:pt idx="1">
                    <c:v>33%</c:v>
                  </c:pt>
                  <c:pt idx="2">
                    <c:v>35%</c:v>
                  </c:pt>
                  <c:pt idx="3">
                    <c:v>36%</c:v>
                  </c:pt>
                </c15:dlblRangeCache>
              </c15:datalabelsRange>
            </c:ext>
          </c:extLst>
        </c:ser>
        <c:dLbls>
          <c:showLegendKey val="0"/>
          <c:showVal val="1"/>
          <c:showCatName val="0"/>
          <c:showSerName val="0"/>
          <c:showPercent val="0"/>
          <c:showBubbleSize val="0"/>
        </c:dLbls>
        <c:gapWidth val="50"/>
        <c:overlap val="100"/>
        <c:axId val="-1704706864"/>
        <c:axId val="-1704709584"/>
      </c:barChart>
      <c:catAx>
        <c:axId val="-1704706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704709584"/>
        <c:crosses val="autoZero"/>
        <c:auto val="1"/>
        <c:lblAlgn val="ctr"/>
        <c:lblOffset val="100"/>
        <c:noMultiLvlLbl val="0"/>
      </c:catAx>
      <c:valAx>
        <c:axId val="-1704709584"/>
        <c:scaling>
          <c:orientation val="minMax"/>
          <c:max val="16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Antall</a:t>
                </a:r>
              </a:p>
            </c:rich>
          </c:tx>
          <c:layout>
            <c:manualLayout>
              <c:xMode val="edge"/>
              <c:yMode val="edge"/>
              <c:x val="1.5119047619047619E-2"/>
              <c:y val="4.764246031746029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704706864"/>
        <c:crosses val="autoZero"/>
        <c:crossBetween val="between"/>
      </c:valAx>
      <c:spPr>
        <a:noFill/>
        <a:ln>
          <a:solidFill>
            <a:schemeClr val="bg1">
              <a:lumMod val="85000"/>
            </a:schemeClr>
          </a:solidFill>
        </a:ln>
        <a:effectLst/>
      </c:spPr>
    </c:plotArea>
    <c:legend>
      <c:legendPos val="r"/>
      <c:layout>
        <c:manualLayout>
          <c:xMode val="edge"/>
          <c:yMode val="edge"/>
          <c:x val="0.75269616734073985"/>
          <c:y val="0.25222264899814356"/>
          <c:w val="0.2441178521775299"/>
          <c:h val="0.30112222222222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sz="1200">
                <a:latin typeface="Arial" panose="020B0604020202020204" pitchFamily="34" charset="0"/>
                <a:cs typeface="Arial" panose="020B0604020202020204" pitchFamily="34" charset="0"/>
              </a:rPr>
              <a:t>Avlagt av utenlandske</a:t>
            </a:r>
            <a:r>
              <a:rPr lang="nb-NO" sz="1200" baseline="0">
                <a:latin typeface="Arial" panose="020B0604020202020204" pitchFamily="34" charset="0"/>
                <a:cs typeface="Arial" panose="020B0604020202020204" pitchFamily="34" charset="0"/>
              </a:rPr>
              <a:t> statsborgere</a:t>
            </a:r>
          </a:p>
          <a:p>
            <a:pPr>
              <a:defRPr sz="1200">
                <a:latin typeface="Arial" panose="020B0604020202020204" pitchFamily="34" charset="0"/>
                <a:cs typeface="Arial" panose="020B0604020202020204" pitchFamily="34" charset="0"/>
              </a:defRPr>
            </a:pPr>
            <a:r>
              <a:rPr lang="nb-NO" sz="1200" baseline="0">
                <a:latin typeface="Arial" panose="020B0604020202020204" pitchFamily="34" charset="0"/>
                <a:cs typeface="Arial" panose="020B0604020202020204" pitchFamily="34" charset="0"/>
              </a:rPr>
              <a:t>2010-2013</a:t>
            </a:r>
            <a:endParaRPr lang="nb-NO" sz="1200">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title>
    <c:autoTitleDeleted val="0"/>
    <c:plotArea>
      <c:layout>
        <c:manualLayout>
          <c:layoutTarget val="inner"/>
          <c:xMode val="edge"/>
          <c:yMode val="edge"/>
          <c:x val="0.16975753968253965"/>
          <c:y val="0.18692182539682539"/>
          <c:w val="0.66907894919406785"/>
          <c:h val="0.69616626984126984"/>
        </c:manualLayout>
      </c:layout>
      <c:pieChart>
        <c:varyColors val="1"/>
        <c:ser>
          <c:idx val="0"/>
          <c:order val="0"/>
          <c:tx>
            <c:strRef>
              <c:f>'14_F10'!$J$5</c:f>
              <c:strCache>
                <c:ptCount val="1"/>
                <c:pt idx="0">
                  <c:v>Antall/Number</c:v>
                </c:pt>
              </c:strCache>
            </c:strRef>
          </c:tx>
          <c:dPt>
            <c:idx val="0"/>
            <c:bubble3D val="0"/>
            <c:spPr>
              <a:solidFill>
                <a:schemeClr val="accent1"/>
              </a:solidFill>
              <a:ln>
                <a:noFill/>
              </a:ln>
              <a:effectLst/>
            </c:spPr>
          </c:dPt>
          <c:dPt>
            <c:idx val="1"/>
            <c:bubble3D val="0"/>
            <c:spPr>
              <a:solidFill>
                <a:schemeClr val="accent2"/>
              </a:solidFill>
              <a:ln>
                <a:noFill/>
              </a:ln>
              <a:effectLst/>
            </c:spPr>
          </c:dPt>
          <c:dPt>
            <c:idx val="2"/>
            <c:bubble3D val="0"/>
            <c:spPr>
              <a:solidFill>
                <a:schemeClr val="accent3"/>
              </a:solidFill>
              <a:ln>
                <a:noFill/>
              </a:ln>
              <a:effectLst/>
            </c:spPr>
          </c:dPt>
          <c:dPt>
            <c:idx val="3"/>
            <c:bubble3D val="0"/>
            <c:spPr>
              <a:solidFill>
                <a:schemeClr val="accent4"/>
              </a:solidFill>
              <a:ln>
                <a:noFill/>
              </a:ln>
              <a:effectLst/>
            </c:spPr>
          </c:dPt>
          <c:dPt>
            <c:idx val="4"/>
            <c:bubble3D val="0"/>
            <c:spPr>
              <a:solidFill>
                <a:schemeClr val="accent5"/>
              </a:solidFill>
              <a:ln>
                <a:noFill/>
              </a:ln>
              <a:effectLst/>
            </c:spPr>
          </c:dPt>
          <c:dPt>
            <c:idx val="5"/>
            <c:bubble3D val="0"/>
            <c:spPr>
              <a:solidFill>
                <a:schemeClr val="accent6"/>
              </a:solidFill>
              <a:ln>
                <a:noFill/>
              </a:ln>
              <a:effectLst/>
            </c:spPr>
          </c:dPt>
          <c:dPt>
            <c:idx val="6"/>
            <c:bubble3D val="0"/>
            <c:spPr>
              <a:solidFill>
                <a:schemeClr val="accent1">
                  <a:lumMod val="60000"/>
                </a:schemeClr>
              </a:solidFill>
              <a:ln>
                <a:noFill/>
              </a:ln>
              <a:effectLst/>
            </c:spPr>
          </c:dPt>
          <c:dPt>
            <c:idx val="7"/>
            <c:bubble3D val="0"/>
            <c:spPr>
              <a:solidFill>
                <a:schemeClr val="accent2">
                  <a:lumMod val="60000"/>
                </a:schemeClr>
              </a:solidFill>
              <a:ln>
                <a:noFill/>
              </a:ln>
              <a:effectLst/>
            </c:spPr>
          </c:dPt>
          <c:dLbls>
            <c:dLbl>
              <c:idx val="0"/>
              <c:layout>
                <c:manualLayout>
                  <c:x val="3.91580947952711E-3"/>
                  <c:y val="-0.17134920634920639"/>
                </c:manualLayout>
              </c:layout>
              <c:tx>
                <c:rich>
                  <a:bodyPr/>
                  <a:lstStyle/>
                  <a:p>
                    <a:fld id="{08597C7A-3E79-4003-AFF2-82C241798A86}" type="CELLRANGE">
                      <a:rPr lang="en-US" baseline="0"/>
                      <a:pPr/>
                      <a:t>[CELLEOMRÅDE]</a:t>
                    </a:fld>
                    <a:r>
                      <a:rPr lang="en-US" baseline="0"/>
                      <a:t> </a:t>
                    </a:r>
                    <a:fld id="{2785904A-6CCF-43E3-A717-69B520BFD52B}" type="CATEGORYNAME">
                      <a:rPr lang="en-US" baseline="0"/>
                      <a:pPr/>
                      <a:t>[KATEGORINAVN]</a:t>
                    </a:fld>
                    <a:endParaRPr lang="en-US" baseline="0"/>
                  </a:p>
                </c:rich>
              </c:tx>
              <c:dLblPos val="bestFit"/>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1"/>
              <c:layout>
                <c:manualLayout>
                  <c:x val="3.91580947952711E-3"/>
                  <c:y val="-3.5277777777777873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8705E2ED-C91A-4081-804D-629B7712C738}" type="CELLRANGE">
                      <a:rPr lang="en-US" baseline="0"/>
                      <a:pPr>
                        <a:defRPr/>
                      </a:pPr>
                      <a:t>[CELLEOMRÅDE]</a:t>
                    </a:fld>
                    <a:r>
                      <a:rPr lang="en-US" baseline="0"/>
                      <a:t> </a:t>
                    </a:r>
                    <a:fld id="{684690D0-3507-4D3E-B5B2-B0CAB2B0DA9E}" type="CATEGORYNAME">
                      <a:rPr lang="en-US" baseline="0"/>
                      <a:pPr>
                        <a:defRPr/>
                      </a:pPr>
                      <a:t>[KATEGORINAVN]</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bestFit"/>
              <c:showLegendKey val="0"/>
              <c:showVal val="0"/>
              <c:showCatName val="1"/>
              <c:showSerName val="0"/>
              <c:showPercent val="0"/>
              <c:showBubbleSize val="0"/>
              <c:separator> </c:separator>
              <c:extLst>
                <c:ext xmlns:c15="http://schemas.microsoft.com/office/drawing/2012/chart" uri="{CE6537A1-D6FC-4f65-9D91-7224C49458BB}">
                  <c15:layout>
                    <c:manualLayout>
                      <c:w val="0.17531079039843517"/>
                      <c:h val="0.12584087301587302"/>
                    </c:manualLayout>
                  </c15:layout>
                  <c15:dlblFieldTable/>
                  <c15:showDataLabelsRange val="1"/>
                </c:ext>
              </c:extLst>
            </c:dLbl>
            <c:dLbl>
              <c:idx val="2"/>
              <c:layout/>
              <c:tx>
                <c:rich>
                  <a:bodyPr/>
                  <a:lstStyle/>
                  <a:p>
                    <a:fld id="{B1D99F08-55F9-409F-93B3-A8EE876EEB5C}" type="CELLRANGE">
                      <a:rPr lang="en-US"/>
                      <a:pPr/>
                      <a:t>[CELLEOMRÅDE]</a:t>
                    </a:fld>
                    <a:r>
                      <a:rPr lang="en-US" baseline="0"/>
                      <a:t> </a:t>
                    </a:r>
                    <a:fld id="{143A2524-950A-4972-9887-220B3D455DE7}" type="CATEGORYNAME">
                      <a:rPr lang="en-US" baseline="0"/>
                      <a:pPr/>
                      <a:t>[KATEGORINAVN]</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xForSave val="1"/>
                  <c15:showDataLabelsRange val="1"/>
                </c:ext>
              </c:extLst>
            </c:dLbl>
            <c:dLbl>
              <c:idx val="3"/>
              <c:layout/>
              <c:tx>
                <c:rich>
                  <a:bodyPr/>
                  <a:lstStyle/>
                  <a:p>
                    <a:fld id="{62D5EB5D-E531-4992-8481-14BB3861BB8D}" type="CELLRANGE">
                      <a:rPr lang="en-US"/>
                      <a:pPr/>
                      <a:t>[CELLEOMRÅDE]</a:t>
                    </a:fld>
                    <a:r>
                      <a:rPr lang="en-US" baseline="0"/>
                      <a:t> </a:t>
                    </a:r>
                    <a:fld id="{C03784EB-7DBC-43D5-90F5-18114881BB84}" type="CATEGORYNAME">
                      <a:rPr lang="en-US" baseline="0"/>
                      <a:pPr/>
                      <a:t>[KATEGORINAVN]</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xForSave val="1"/>
                  <c15:showDataLabelsRange val="1"/>
                </c:ext>
              </c:extLst>
            </c:dLbl>
            <c:dLbl>
              <c:idx val="4"/>
              <c:layout/>
              <c:tx>
                <c:rich>
                  <a:bodyPr/>
                  <a:lstStyle/>
                  <a:p>
                    <a:fld id="{5BA12D09-8C98-480D-B187-2CFA46769C67}" type="CELLRANGE">
                      <a:rPr lang="en-US"/>
                      <a:pPr/>
                      <a:t>[CELLEOMRÅDE]</a:t>
                    </a:fld>
                    <a:r>
                      <a:rPr lang="en-US" baseline="0"/>
                      <a:t> </a:t>
                    </a:r>
                    <a:fld id="{A9FD726D-A93C-42E0-951A-1AF8456DBC25}" type="CATEGORYNAME">
                      <a:rPr lang="en-US" baseline="0"/>
                      <a:pPr/>
                      <a:t>[KATEGORINAVN]</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4C74A103-03BC-4848-A09B-603049BB83F7}" type="CELLRANGE">
                      <a:rPr lang="en-US"/>
                      <a:pPr/>
                      <a:t>[CELLEOMRÅDE]</a:t>
                    </a:fld>
                    <a:r>
                      <a:rPr lang="en-US" baseline="0"/>
                      <a:t> </a:t>
                    </a:r>
                    <a:fld id="{28BEBC2B-2993-42BC-9617-40A450E4DCC7}" type="CATEGORYNAME">
                      <a:rPr lang="en-US" baseline="0"/>
                      <a:pPr/>
                      <a:t>[KATEGORINAVN]</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xForSave val="1"/>
                  <c15:showDataLabelsRange val="1"/>
                </c:ext>
              </c:extLst>
            </c:dLbl>
            <c:dLbl>
              <c:idx val="6"/>
              <c:layout/>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fld id="{85181F13-B800-40A9-915E-8D84A164A649}" type="CELLRANGE">
                      <a:rPr lang="en-US" baseline="0">
                        <a:solidFill>
                          <a:schemeClr val="bg1"/>
                        </a:solidFill>
                      </a:rPr>
                      <a:pPr>
                        <a:defRPr>
                          <a:solidFill>
                            <a:schemeClr val="bg1"/>
                          </a:solidFill>
                        </a:defRPr>
                      </a:pPr>
                      <a:t>[CELLEOMRÅDE]</a:t>
                    </a:fld>
                    <a:r>
                      <a:rPr lang="en-US" baseline="0">
                        <a:solidFill>
                          <a:schemeClr val="bg1"/>
                        </a:solidFill>
                      </a:rPr>
                      <a:t> </a:t>
                    </a:r>
                    <a:fld id="{FFBD8172-41D4-4D83-A368-9454C77E232B}" type="CATEGORYNAME">
                      <a:rPr lang="en-US" baseline="0">
                        <a:solidFill>
                          <a:schemeClr val="bg1"/>
                        </a:solidFill>
                      </a:rPr>
                      <a:pPr>
                        <a:defRPr>
                          <a:solidFill>
                            <a:schemeClr val="bg1"/>
                          </a:solidFill>
                        </a:defRPr>
                      </a:pPr>
                      <a:t>[KATEGORINAVN]</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dLblPos val="in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7"/>
              <c:layout>
                <c:manualLayout>
                  <c:x val="-0.12700542632527798"/>
                  <c:y val="0.18478650793650789"/>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fld id="{2F7FAB9F-1B87-49BE-8F90-7ACBAA37CC0E}" type="CELLRANGE">
                      <a:rPr lang="en-US" baseline="0">
                        <a:solidFill>
                          <a:schemeClr val="bg1"/>
                        </a:solidFill>
                      </a:rPr>
                      <a:pPr>
                        <a:defRPr>
                          <a:solidFill>
                            <a:schemeClr val="bg1"/>
                          </a:solidFill>
                        </a:defRPr>
                      </a:pPr>
                      <a:t>[CELLEOMRÅDE]</a:t>
                    </a:fld>
                    <a:r>
                      <a:rPr lang="en-US" baseline="0">
                        <a:solidFill>
                          <a:schemeClr val="bg1"/>
                        </a:solidFill>
                      </a:rPr>
                      <a:t> </a:t>
                    </a:r>
                    <a:fld id="{1978485A-3133-4161-95D1-1C1D4F0FB8B8}" type="CATEGORYNAME">
                      <a:rPr lang="en-US" baseline="0">
                        <a:solidFill>
                          <a:schemeClr val="bg1"/>
                        </a:solidFill>
                      </a:rPr>
                      <a:pPr>
                        <a:defRPr>
                          <a:solidFill>
                            <a:schemeClr val="bg1"/>
                          </a:solidFill>
                        </a:defRPr>
                      </a:pPr>
                      <a:t>[KATEGORINAVN]</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dLblPos val="bestFit"/>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outEnd"/>
            <c:showLegendKey val="0"/>
            <c:showVal val="0"/>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15:showDataLabelsRange val="1"/>
              </c:ext>
            </c:extLst>
          </c:dLbls>
          <c:cat>
            <c:strRef>
              <c:f>'14_F10'!$G$6:$G$13</c:f>
              <c:strCache>
                <c:ptCount val="8"/>
                <c:pt idx="0">
                  <c:v>Australia og New Zealand</c:v>
                </c:pt>
                <c:pt idx="1">
                  <c:v>Nord-Amerika</c:v>
                </c:pt>
                <c:pt idx="2">
                  <c:v>Latin-Amerika</c:v>
                </c:pt>
                <c:pt idx="3">
                  <c:v>Norden</c:v>
                </c:pt>
                <c:pt idx="4">
                  <c:v>Øst-Europa</c:v>
                </c:pt>
                <c:pt idx="5">
                  <c:v>Afrika</c:v>
                </c:pt>
                <c:pt idx="6">
                  <c:v>Vest- og Sør-Europa</c:v>
                </c:pt>
                <c:pt idx="7">
                  <c:v>Asia</c:v>
                </c:pt>
              </c:strCache>
            </c:strRef>
          </c:cat>
          <c:val>
            <c:numRef>
              <c:f>'14_F10'!$J$6:$J$13</c:f>
              <c:numCache>
                <c:formatCode>General</c:formatCode>
                <c:ptCount val="8"/>
                <c:pt idx="0">
                  <c:v>6</c:v>
                </c:pt>
                <c:pt idx="1">
                  <c:v>51</c:v>
                </c:pt>
                <c:pt idx="2">
                  <c:v>61</c:v>
                </c:pt>
                <c:pt idx="3">
                  <c:v>193</c:v>
                </c:pt>
                <c:pt idx="4">
                  <c:v>220</c:v>
                </c:pt>
                <c:pt idx="5">
                  <c:v>259</c:v>
                </c:pt>
                <c:pt idx="6">
                  <c:v>440</c:v>
                </c:pt>
                <c:pt idx="7">
                  <c:v>594</c:v>
                </c:pt>
              </c:numCache>
            </c:numRef>
          </c:val>
          <c:extLst>
            <c:ext xmlns:c15="http://schemas.microsoft.com/office/drawing/2012/chart" uri="{02D57815-91ED-43cb-92C2-25804820EDAC}">
              <c15:datalabelsRange>
                <c15:f>'14_F10'!$I$6:$I$13</c15:f>
                <c15:dlblRangeCache>
                  <c:ptCount val="8"/>
                  <c:pt idx="0">
                    <c:v>0.3 %</c:v>
                  </c:pt>
                  <c:pt idx="1">
                    <c:v>3 %</c:v>
                  </c:pt>
                  <c:pt idx="2">
                    <c:v>3 %</c:v>
                  </c:pt>
                  <c:pt idx="3">
                    <c:v>11 %</c:v>
                  </c:pt>
                  <c:pt idx="4">
                    <c:v>12 %</c:v>
                  </c:pt>
                  <c:pt idx="5">
                    <c:v>14 %</c:v>
                  </c:pt>
                  <c:pt idx="6">
                    <c:v>24 %</c:v>
                  </c:pt>
                  <c:pt idx="7">
                    <c:v>33 %</c:v>
                  </c:pt>
                </c15:dlblRangeCache>
              </c15:datalabelsRange>
            </c:ext>
          </c:extLst>
        </c:ser>
        <c:dLbls>
          <c:showLegendKey val="0"/>
          <c:showVal val="0"/>
          <c:showCatName val="0"/>
          <c:showSerName val="0"/>
          <c:showPercent val="0"/>
          <c:showBubbleSize val="0"/>
          <c:showLeaderLines val="1"/>
        </c:dLbls>
        <c:firstSliceAng val="87"/>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sz="1200">
                <a:latin typeface="Arial" panose="020B0604020202020204" pitchFamily="34" charset="0"/>
                <a:cs typeface="Arial" panose="020B0604020202020204" pitchFamily="34" charset="0"/>
              </a:rPr>
              <a:t>Awarded</a:t>
            </a:r>
            <a:r>
              <a:rPr lang="nb-NO" sz="1200" baseline="0">
                <a:latin typeface="Arial" panose="020B0604020202020204" pitchFamily="34" charset="0"/>
                <a:cs typeface="Arial" panose="020B0604020202020204" pitchFamily="34" charset="0"/>
              </a:rPr>
              <a:t> to foreign citizens</a:t>
            </a:r>
          </a:p>
          <a:p>
            <a:pPr>
              <a:defRPr sz="1200">
                <a:latin typeface="Arial" panose="020B0604020202020204" pitchFamily="34" charset="0"/>
                <a:cs typeface="Arial" panose="020B0604020202020204" pitchFamily="34" charset="0"/>
              </a:defRPr>
            </a:pPr>
            <a:r>
              <a:rPr lang="nb-NO" sz="1200" baseline="0">
                <a:latin typeface="Arial" panose="020B0604020202020204" pitchFamily="34" charset="0"/>
                <a:cs typeface="Arial" panose="020B0604020202020204" pitchFamily="34" charset="0"/>
              </a:rPr>
              <a:t>2010-2013</a:t>
            </a:r>
            <a:endParaRPr lang="nb-NO" sz="1200">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title>
    <c:autoTitleDeleted val="0"/>
    <c:plotArea>
      <c:layout>
        <c:manualLayout>
          <c:layoutTarget val="inner"/>
          <c:xMode val="edge"/>
          <c:yMode val="edge"/>
          <c:x val="0.16975753968253965"/>
          <c:y val="0.18692182539682539"/>
          <c:w val="0.66907894919406785"/>
          <c:h val="0.69616626984126984"/>
        </c:manualLayout>
      </c:layout>
      <c:pieChart>
        <c:varyColors val="1"/>
        <c:ser>
          <c:idx val="0"/>
          <c:order val="0"/>
          <c:tx>
            <c:strRef>
              <c:f>'14_F10'!$J$5</c:f>
              <c:strCache>
                <c:ptCount val="1"/>
                <c:pt idx="0">
                  <c:v>Antall/Number</c:v>
                </c:pt>
              </c:strCache>
            </c:strRef>
          </c:tx>
          <c:dPt>
            <c:idx val="0"/>
            <c:bubble3D val="0"/>
            <c:spPr>
              <a:solidFill>
                <a:schemeClr val="accent1"/>
              </a:solidFill>
              <a:ln>
                <a:noFill/>
              </a:ln>
              <a:effectLst/>
            </c:spPr>
          </c:dPt>
          <c:dPt>
            <c:idx val="1"/>
            <c:bubble3D val="0"/>
            <c:spPr>
              <a:solidFill>
                <a:schemeClr val="accent2"/>
              </a:solidFill>
              <a:ln>
                <a:noFill/>
              </a:ln>
              <a:effectLst/>
            </c:spPr>
          </c:dPt>
          <c:dPt>
            <c:idx val="2"/>
            <c:bubble3D val="0"/>
            <c:spPr>
              <a:solidFill>
                <a:schemeClr val="accent3"/>
              </a:solidFill>
              <a:ln>
                <a:noFill/>
              </a:ln>
              <a:effectLst/>
            </c:spPr>
          </c:dPt>
          <c:dPt>
            <c:idx val="3"/>
            <c:bubble3D val="0"/>
            <c:spPr>
              <a:solidFill>
                <a:schemeClr val="accent4"/>
              </a:solidFill>
              <a:ln>
                <a:noFill/>
              </a:ln>
              <a:effectLst/>
            </c:spPr>
          </c:dPt>
          <c:dPt>
            <c:idx val="4"/>
            <c:bubble3D val="0"/>
            <c:spPr>
              <a:solidFill>
                <a:schemeClr val="accent5"/>
              </a:solidFill>
              <a:ln>
                <a:noFill/>
              </a:ln>
              <a:effectLst/>
            </c:spPr>
          </c:dPt>
          <c:dPt>
            <c:idx val="5"/>
            <c:bubble3D val="0"/>
            <c:spPr>
              <a:solidFill>
                <a:schemeClr val="accent6"/>
              </a:solidFill>
              <a:ln>
                <a:noFill/>
              </a:ln>
              <a:effectLst/>
            </c:spPr>
          </c:dPt>
          <c:dPt>
            <c:idx val="6"/>
            <c:bubble3D val="0"/>
            <c:spPr>
              <a:solidFill>
                <a:schemeClr val="accent1">
                  <a:lumMod val="60000"/>
                </a:schemeClr>
              </a:solidFill>
              <a:ln>
                <a:noFill/>
              </a:ln>
              <a:effectLst/>
            </c:spPr>
          </c:dPt>
          <c:dPt>
            <c:idx val="7"/>
            <c:bubble3D val="0"/>
            <c:spPr>
              <a:solidFill>
                <a:schemeClr val="accent2">
                  <a:lumMod val="60000"/>
                </a:schemeClr>
              </a:solidFill>
              <a:ln>
                <a:noFill/>
              </a:ln>
              <a:effectLst/>
            </c:spPr>
          </c:dPt>
          <c:dLbls>
            <c:dLbl>
              <c:idx val="0"/>
              <c:layout>
                <c:manualLayout>
                  <c:x val="3.91580947952711E-3"/>
                  <c:y val="-0.17134920634920639"/>
                </c:manualLayout>
              </c:layout>
              <c:tx>
                <c:rich>
                  <a:bodyPr/>
                  <a:lstStyle/>
                  <a:p>
                    <a:fld id="{5CF9E9C9-7DC4-4CAE-8B23-1B2329258998}" type="CELLRANGE">
                      <a:rPr lang="en-US" baseline="0"/>
                      <a:pPr/>
                      <a:t>[CELLEOMRÅDE]</a:t>
                    </a:fld>
                    <a:r>
                      <a:rPr lang="en-US" baseline="0"/>
                      <a:t> </a:t>
                    </a:r>
                    <a:fld id="{908C02E7-1656-49A3-A97B-3A48DF14AD42}" type="CATEGORYNAME">
                      <a:rPr lang="en-US" baseline="0"/>
                      <a:pPr/>
                      <a:t>[KATEGORINAVN]</a:t>
                    </a:fld>
                    <a:endParaRPr lang="en-US" baseline="0"/>
                  </a:p>
                </c:rich>
              </c:tx>
              <c:dLblPos val="bestFit"/>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1"/>
              <c:layout>
                <c:manualLayout>
                  <c:x val="3.91580947952711E-3"/>
                  <c:y val="-3.5277777777777873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63CF55BD-CC2D-4269-8483-8D598535AE9C}" type="CELLRANGE">
                      <a:rPr lang="en-US" baseline="0"/>
                      <a:pPr>
                        <a:defRPr/>
                      </a:pPr>
                      <a:t>[CELLEOMRÅDE]</a:t>
                    </a:fld>
                    <a:r>
                      <a:rPr lang="en-US" baseline="0"/>
                      <a:t> </a:t>
                    </a:r>
                    <a:fld id="{E8628E31-F33B-4E05-AE8A-CF38A3F303A4}" type="CATEGORYNAME">
                      <a:rPr lang="en-US" baseline="0"/>
                      <a:pPr>
                        <a:defRPr/>
                      </a:pPr>
                      <a:t>[KATEGORINAVN]</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bestFit"/>
              <c:showLegendKey val="0"/>
              <c:showVal val="0"/>
              <c:showCatName val="1"/>
              <c:showSerName val="0"/>
              <c:showPercent val="0"/>
              <c:showBubbleSize val="0"/>
              <c:separator> </c:separator>
              <c:extLst>
                <c:ext xmlns:c15="http://schemas.microsoft.com/office/drawing/2012/chart" uri="{CE6537A1-D6FC-4f65-9D91-7224C49458BB}">
                  <c15:layout>
                    <c:manualLayout>
                      <c:w val="0.17531079039843517"/>
                      <c:h val="0.12584087301587302"/>
                    </c:manualLayout>
                  </c15:layout>
                  <c15:dlblFieldTable/>
                  <c15:showDataLabelsRange val="1"/>
                </c:ext>
              </c:extLst>
            </c:dLbl>
            <c:dLbl>
              <c:idx val="2"/>
              <c:layout/>
              <c:tx>
                <c:rich>
                  <a:bodyPr/>
                  <a:lstStyle/>
                  <a:p>
                    <a:fld id="{A7F68EE7-5CF8-4B68-B903-9BC0B1EDC3DC}" type="CELLRANGE">
                      <a:rPr lang="en-US"/>
                      <a:pPr/>
                      <a:t>[CELLEOMRÅDE]</a:t>
                    </a:fld>
                    <a:r>
                      <a:rPr lang="en-US" baseline="0"/>
                      <a:t> </a:t>
                    </a:r>
                    <a:fld id="{9A14D332-9BFC-412A-B89A-C7CB2EF13741}" type="CATEGORYNAME">
                      <a:rPr lang="en-US" baseline="0"/>
                      <a:pPr/>
                      <a:t>[KATEGORINAVN]</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xForSave val="1"/>
                  <c15:showDataLabelsRange val="1"/>
                </c:ext>
              </c:extLst>
            </c:dLbl>
            <c:dLbl>
              <c:idx val="3"/>
              <c:layout/>
              <c:tx>
                <c:rich>
                  <a:bodyPr/>
                  <a:lstStyle/>
                  <a:p>
                    <a:fld id="{F53766BE-00E6-48AD-B2EA-7F8F59D1AE04}" type="CELLRANGE">
                      <a:rPr lang="en-US"/>
                      <a:pPr/>
                      <a:t>[CELLEOMRÅDE]</a:t>
                    </a:fld>
                    <a:r>
                      <a:rPr lang="en-US" baseline="0"/>
                      <a:t> </a:t>
                    </a:r>
                    <a:fld id="{F9399E39-F085-4780-8394-4B3B943FFF0A}" type="CATEGORYNAME">
                      <a:rPr lang="en-US" baseline="0"/>
                      <a:pPr/>
                      <a:t>[KATEGORINAVN]</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xForSave val="1"/>
                  <c15:showDataLabelsRange val="1"/>
                </c:ext>
              </c:extLst>
            </c:dLbl>
            <c:dLbl>
              <c:idx val="4"/>
              <c:layout/>
              <c:tx>
                <c:rich>
                  <a:bodyPr/>
                  <a:lstStyle/>
                  <a:p>
                    <a:fld id="{7DC1EB76-E510-49A9-9807-6B503AAA1AFC}" type="CELLRANGE">
                      <a:rPr lang="en-US"/>
                      <a:pPr/>
                      <a:t>[CELLEOMRÅDE]</a:t>
                    </a:fld>
                    <a:r>
                      <a:rPr lang="en-US" baseline="0"/>
                      <a:t> </a:t>
                    </a:r>
                    <a:fld id="{4888FD44-E9C2-457C-9D6A-666C85D091C2}" type="CATEGORYNAME">
                      <a:rPr lang="en-US" baseline="0"/>
                      <a:pPr/>
                      <a:t>[KATEGORINAVN]</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D2FC6746-9772-44CE-BBA3-9AF73F544897}" type="CELLRANGE">
                      <a:rPr lang="en-US"/>
                      <a:pPr/>
                      <a:t>[CELLEOMRÅDE]</a:t>
                    </a:fld>
                    <a:r>
                      <a:rPr lang="en-US" baseline="0"/>
                      <a:t> </a:t>
                    </a:r>
                    <a:fld id="{7AFC17B8-AC7E-410C-A6A3-CFBA59A70270}" type="CATEGORYNAME">
                      <a:rPr lang="en-US" baseline="0"/>
                      <a:pPr/>
                      <a:t>[KATEGORINAVN]</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xForSave val="1"/>
                  <c15:showDataLabelsRange val="1"/>
                </c:ext>
              </c:extLst>
            </c:dLbl>
            <c:dLbl>
              <c:idx val="6"/>
              <c:layout/>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fld id="{F2BCAE3A-E739-4894-8639-3B71D8D5F8C6}" type="CELLRANGE">
                      <a:rPr lang="en-US" baseline="0">
                        <a:solidFill>
                          <a:schemeClr val="bg1"/>
                        </a:solidFill>
                      </a:rPr>
                      <a:pPr>
                        <a:defRPr>
                          <a:solidFill>
                            <a:schemeClr val="bg1"/>
                          </a:solidFill>
                        </a:defRPr>
                      </a:pPr>
                      <a:t>[CELLEOMRÅDE]</a:t>
                    </a:fld>
                    <a:r>
                      <a:rPr lang="en-US" baseline="0">
                        <a:solidFill>
                          <a:schemeClr val="bg1"/>
                        </a:solidFill>
                      </a:rPr>
                      <a:t> </a:t>
                    </a:r>
                    <a:fld id="{5B99322E-FD63-414B-A534-F9F7AC98DA0B}" type="CATEGORYNAME">
                      <a:rPr lang="en-US" baseline="0">
                        <a:solidFill>
                          <a:schemeClr val="bg1"/>
                        </a:solidFill>
                      </a:rPr>
                      <a:pPr>
                        <a:defRPr>
                          <a:solidFill>
                            <a:schemeClr val="bg1"/>
                          </a:solidFill>
                        </a:defRPr>
                      </a:pPr>
                      <a:t>[KATEGORINAVN]</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dLblPos val="in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7"/>
              <c:layout>
                <c:manualLayout>
                  <c:x val="-0.12700542632527798"/>
                  <c:y val="0.18478650793650789"/>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fld id="{843D8775-F5B1-4E5E-AF72-48B7208AAAE6}" type="CELLRANGE">
                      <a:rPr lang="en-US" baseline="0">
                        <a:solidFill>
                          <a:schemeClr val="bg1"/>
                        </a:solidFill>
                      </a:rPr>
                      <a:pPr>
                        <a:defRPr>
                          <a:solidFill>
                            <a:schemeClr val="bg1"/>
                          </a:solidFill>
                        </a:defRPr>
                      </a:pPr>
                      <a:t>[CELLEOMRÅDE]</a:t>
                    </a:fld>
                    <a:r>
                      <a:rPr lang="en-US" baseline="0">
                        <a:solidFill>
                          <a:schemeClr val="bg1"/>
                        </a:solidFill>
                      </a:rPr>
                      <a:t> </a:t>
                    </a:r>
                    <a:fld id="{A4253727-2C95-41F9-A09F-8A35F4B35CC9}" type="CATEGORYNAME">
                      <a:rPr lang="en-US" baseline="0">
                        <a:solidFill>
                          <a:schemeClr val="bg1"/>
                        </a:solidFill>
                      </a:rPr>
                      <a:pPr>
                        <a:defRPr>
                          <a:solidFill>
                            <a:schemeClr val="bg1"/>
                          </a:solidFill>
                        </a:defRPr>
                      </a:pPr>
                      <a:t>[KATEGORINAVN]</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dLblPos val="bestFit"/>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outEnd"/>
            <c:showLegendKey val="0"/>
            <c:showVal val="0"/>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15:showDataLabelsRange val="1"/>
              </c:ext>
            </c:extLst>
          </c:dLbls>
          <c:cat>
            <c:strRef>
              <c:f>'14_F10'!$H$6:$H$13</c:f>
              <c:strCache>
                <c:ptCount val="8"/>
                <c:pt idx="0">
                  <c:v>Australia and New Zealand</c:v>
                </c:pt>
                <c:pt idx="1">
                  <c:v>North America</c:v>
                </c:pt>
                <c:pt idx="2">
                  <c:v>Latin America</c:v>
                </c:pt>
                <c:pt idx="3">
                  <c:v>Nordic countries</c:v>
                </c:pt>
                <c:pt idx="4">
                  <c:v>Eastern Europe</c:v>
                </c:pt>
                <c:pt idx="5">
                  <c:v>Africa</c:v>
                </c:pt>
                <c:pt idx="6">
                  <c:v>Western and Southern Europe</c:v>
                </c:pt>
                <c:pt idx="7">
                  <c:v>Asia</c:v>
                </c:pt>
              </c:strCache>
            </c:strRef>
          </c:cat>
          <c:val>
            <c:numRef>
              <c:f>'14_F10'!$J$6:$J$13</c:f>
              <c:numCache>
                <c:formatCode>General</c:formatCode>
                <c:ptCount val="8"/>
                <c:pt idx="0">
                  <c:v>6</c:v>
                </c:pt>
                <c:pt idx="1">
                  <c:v>51</c:v>
                </c:pt>
                <c:pt idx="2">
                  <c:v>61</c:v>
                </c:pt>
                <c:pt idx="3">
                  <c:v>193</c:v>
                </c:pt>
                <c:pt idx="4">
                  <c:v>220</c:v>
                </c:pt>
                <c:pt idx="5">
                  <c:v>259</c:v>
                </c:pt>
                <c:pt idx="6">
                  <c:v>440</c:v>
                </c:pt>
                <c:pt idx="7">
                  <c:v>594</c:v>
                </c:pt>
              </c:numCache>
            </c:numRef>
          </c:val>
          <c:extLst>
            <c:ext xmlns:c15="http://schemas.microsoft.com/office/drawing/2012/chart" uri="{02D57815-91ED-43cb-92C2-25804820EDAC}">
              <c15:datalabelsRange>
                <c15:f>'14_F10'!$I$6:$I$13</c15:f>
                <c15:dlblRangeCache>
                  <c:ptCount val="8"/>
                  <c:pt idx="0">
                    <c:v>0.3 %</c:v>
                  </c:pt>
                  <c:pt idx="1">
                    <c:v>3 %</c:v>
                  </c:pt>
                  <c:pt idx="2">
                    <c:v>3 %</c:v>
                  </c:pt>
                  <c:pt idx="3">
                    <c:v>11 %</c:v>
                  </c:pt>
                  <c:pt idx="4">
                    <c:v>12 %</c:v>
                  </c:pt>
                  <c:pt idx="5">
                    <c:v>14 %</c:v>
                  </c:pt>
                  <c:pt idx="6">
                    <c:v>24 %</c:v>
                  </c:pt>
                  <c:pt idx="7">
                    <c:v>33 %</c:v>
                  </c:pt>
                </c15:dlblRangeCache>
              </c15:datalabelsRange>
            </c:ext>
          </c:extLst>
        </c:ser>
        <c:dLbls>
          <c:showLegendKey val="0"/>
          <c:showVal val="0"/>
          <c:showCatName val="0"/>
          <c:showSerName val="0"/>
          <c:showPercent val="0"/>
          <c:showBubbleSize val="0"/>
          <c:showLeaderLines val="1"/>
        </c:dLbls>
        <c:firstSliceAng val="87"/>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328502415458896E-2"/>
          <c:y val="0.13049070979335131"/>
          <c:w val="0.89661835748792251"/>
          <c:h val="0.78163638199071273"/>
        </c:manualLayout>
      </c:layout>
      <c:areaChart>
        <c:grouping val="stacked"/>
        <c:varyColors val="0"/>
        <c:ser>
          <c:idx val="1"/>
          <c:order val="0"/>
          <c:tx>
            <c:strRef>
              <c:f>'15_F11'!$D$4</c:f>
              <c:strCache>
                <c:ptCount val="1"/>
                <c:pt idx="0">
                  <c:v>Menn</c:v>
                </c:pt>
              </c:strCache>
            </c:strRef>
          </c:tx>
          <c:spPr>
            <a:solidFill>
              <a:schemeClr val="tx1">
                <a:lumMod val="65000"/>
                <a:lumOff val="35000"/>
              </a:schemeClr>
            </a:solidFill>
            <a:ln w="12700">
              <a:noFill/>
              <a:prstDash val="solid"/>
            </a:ln>
          </c:spPr>
          <c:cat>
            <c:strRef>
              <c:f>'15_F11'!$B$6:$B$39</c:f>
              <c:strCache>
                <c:ptCount val="34"/>
                <c:pt idx="0">
                  <c:v>1980</c:v>
                </c:pt>
                <c:pt idx="2">
                  <c:v>-82</c:v>
                </c:pt>
                <c:pt idx="4">
                  <c:v>-84</c:v>
                </c:pt>
                <c:pt idx="6">
                  <c:v>-86</c:v>
                </c:pt>
                <c:pt idx="8">
                  <c:v>-88</c:v>
                </c:pt>
                <c:pt idx="10">
                  <c:v>-90</c:v>
                </c:pt>
                <c:pt idx="12">
                  <c:v>-92</c:v>
                </c:pt>
                <c:pt idx="14">
                  <c:v>-94</c:v>
                </c:pt>
                <c:pt idx="16">
                  <c:v>-96</c:v>
                </c:pt>
                <c:pt idx="18">
                  <c:v>-98</c:v>
                </c:pt>
                <c:pt idx="20">
                  <c:v>-00</c:v>
                </c:pt>
                <c:pt idx="22">
                  <c:v>-02</c:v>
                </c:pt>
                <c:pt idx="24">
                  <c:v>-04</c:v>
                </c:pt>
                <c:pt idx="26">
                  <c:v>-06</c:v>
                </c:pt>
                <c:pt idx="28">
                  <c:v>-08</c:v>
                </c:pt>
                <c:pt idx="30">
                  <c:v>-10</c:v>
                </c:pt>
                <c:pt idx="32">
                  <c:v>-12</c:v>
                </c:pt>
                <c:pt idx="33">
                  <c:v>2013</c:v>
                </c:pt>
              </c:strCache>
            </c:strRef>
          </c:cat>
          <c:val>
            <c:numRef>
              <c:f>'15_F11'!$D$6:$D$39</c:f>
              <c:numCache>
                <c:formatCode>#\ ##0;#\ ##0;"-"</c:formatCode>
                <c:ptCount val="34"/>
                <c:pt idx="0">
                  <c:v>168</c:v>
                </c:pt>
                <c:pt idx="1">
                  <c:v>158</c:v>
                </c:pt>
                <c:pt idx="2">
                  <c:v>175</c:v>
                </c:pt>
                <c:pt idx="3">
                  <c:v>181</c:v>
                </c:pt>
                <c:pt idx="4">
                  <c:v>199</c:v>
                </c:pt>
                <c:pt idx="5">
                  <c:v>185</c:v>
                </c:pt>
                <c:pt idx="6">
                  <c:v>203</c:v>
                </c:pt>
                <c:pt idx="7">
                  <c:v>207</c:v>
                </c:pt>
                <c:pt idx="8">
                  <c:v>241</c:v>
                </c:pt>
                <c:pt idx="9">
                  <c:v>280</c:v>
                </c:pt>
                <c:pt idx="10">
                  <c:v>328</c:v>
                </c:pt>
                <c:pt idx="11">
                  <c:v>312</c:v>
                </c:pt>
                <c:pt idx="12">
                  <c:v>345</c:v>
                </c:pt>
                <c:pt idx="13">
                  <c:v>366</c:v>
                </c:pt>
                <c:pt idx="14">
                  <c:v>397</c:v>
                </c:pt>
                <c:pt idx="15">
                  <c:v>414</c:v>
                </c:pt>
                <c:pt idx="16">
                  <c:v>397</c:v>
                </c:pt>
                <c:pt idx="17">
                  <c:v>426</c:v>
                </c:pt>
                <c:pt idx="18">
                  <c:v>469</c:v>
                </c:pt>
                <c:pt idx="19">
                  <c:v>431</c:v>
                </c:pt>
                <c:pt idx="20">
                  <c:v>421</c:v>
                </c:pt>
                <c:pt idx="21">
                  <c:v>452</c:v>
                </c:pt>
                <c:pt idx="22">
                  <c:v>444</c:v>
                </c:pt>
                <c:pt idx="23">
                  <c:v>443</c:v>
                </c:pt>
                <c:pt idx="24">
                  <c:v>475</c:v>
                </c:pt>
                <c:pt idx="25">
                  <c:v>512</c:v>
                </c:pt>
                <c:pt idx="26">
                  <c:v>558</c:v>
                </c:pt>
                <c:pt idx="27">
                  <c:v>571</c:v>
                </c:pt>
                <c:pt idx="28">
                  <c:v>685</c:v>
                </c:pt>
                <c:pt idx="29">
                  <c:v>630</c:v>
                </c:pt>
                <c:pt idx="30">
                  <c:v>639</c:v>
                </c:pt>
                <c:pt idx="31">
                  <c:v>719</c:v>
                </c:pt>
                <c:pt idx="32">
                  <c:v>739</c:v>
                </c:pt>
                <c:pt idx="33">
                  <c:v>805</c:v>
                </c:pt>
              </c:numCache>
            </c:numRef>
          </c:val>
        </c:ser>
        <c:ser>
          <c:idx val="0"/>
          <c:order val="1"/>
          <c:tx>
            <c:strRef>
              <c:f>'15_F11'!$C$4</c:f>
              <c:strCache>
                <c:ptCount val="1"/>
                <c:pt idx="0">
                  <c:v>Kvinner</c:v>
                </c:pt>
              </c:strCache>
            </c:strRef>
          </c:tx>
          <c:spPr>
            <a:solidFill>
              <a:schemeClr val="accent2"/>
            </a:solidFill>
            <a:ln w="12700">
              <a:noFill/>
              <a:prstDash val="solid"/>
            </a:ln>
          </c:spPr>
          <c:cat>
            <c:strRef>
              <c:f>'15_F11'!$B$6:$B$39</c:f>
              <c:strCache>
                <c:ptCount val="34"/>
                <c:pt idx="0">
                  <c:v>1980</c:v>
                </c:pt>
                <c:pt idx="2">
                  <c:v>-82</c:v>
                </c:pt>
                <c:pt idx="4">
                  <c:v>-84</c:v>
                </c:pt>
                <c:pt idx="6">
                  <c:v>-86</c:v>
                </c:pt>
                <c:pt idx="8">
                  <c:v>-88</c:v>
                </c:pt>
                <c:pt idx="10">
                  <c:v>-90</c:v>
                </c:pt>
                <c:pt idx="12">
                  <c:v>-92</c:v>
                </c:pt>
                <c:pt idx="14">
                  <c:v>-94</c:v>
                </c:pt>
                <c:pt idx="16">
                  <c:v>-96</c:v>
                </c:pt>
                <c:pt idx="18">
                  <c:v>-98</c:v>
                </c:pt>
                <c:pt idx="20">
                  <c:v>-00</c:v>
                </c:pt>
                <c:pt idx="22">
                  <c:v>-02</c:v>
                </c:pt>
                <c:pt idx="24">
                  <c:v>-04</c:v>
                </c:pt>
                <c:pt idx="26">
                  <c:v>-06</c:v>
                </c:pt>
                <c:pt idx="28">
                  <c:v>-08</c:v>
                </c:pt>
                <c:pt idx="30">
                  <c:v>-10</c:v>
                </c:pt>
                <c:pt idx="32">
                  <c:v>-12</c:v>
                </c:pt>
                <c:pt idx="33">
                  <c:v>2013</c:v>
                </c:pt>
              </c:strCache>
            </c:strRef>
          </c:cat>
          <c:val>
            <c:numRef>
              <c:f>'15_F11'!$C$6:$C$39</c:f>
              <c:numCache>
                <c:formatCode>#\ ##0;#\ ##0;"-"</c:formatCode>
                <c:ptCount val="34"/>
                <c:pt idx="0">
                  <c:v>19</c:v>
                </c:pt>
                <c:pt idx="1">
                  <c:v>15</c:v>
                </c:pt>
                <c:pt idx="2">
                  <c:v>20</c:v>
                </c:pt>
                <c:pt idx="3">
                  <c:v>26</c:v>
                </c:pt>
                <c:pt idx="4">
                  <c:v>25</c:v>
                </c:pt>
                <c:pt idx="5">
                  <c:v>35</c:v>
                </c:pt>
                <c:pt idx="6">
                  <c:v>49</c:v>
                </c:pt>
                <c:pt idx="7">
                  <c:v>46</c:v>
                </c:pt>
                <c:pt idx="8">
                  <c:v>56</c:v>
                </c:pt>
                <c:pt idx="9">
                  <c:v>58</c:v>
                </c:pt>
                <c:pt idx="10">
                  <c:v>65</c:v>
                </c:pt>
                <c:pt idx="11">
                  <c:v>103</c:v>
                </c:pt>
                <c:pt idx="12">
                  <c:v>94</c:v>
                </c:pt>
                <c:pt idx="13">
                  <c:v>125</c:v>
                </c:pt>
                <c:pt idx="14">
                  <c:v>154</c:v>
                </c:pt>
                <c:pt idx="15">
                  <c:v>188</c:v>
                </c:pt>
                <c:pt idx="16">
                  <c:v>205</c:v>
                </c:pt>
                <c:pt idx="17">
                  <c:v>199</c:v>
                </c:pt>
                <c:pt idx="18">
                  <c:v>216</c:v>
                </c:pt>
                <c:pt idx="19">
                  <c:v>264</c:v>
                </c:pt>
                <c:pt idx="20">
                  <c:v>226</c:v>
                </c:pt>
                <c:pt idx="21">
                  <c:v>225</c:v>
                </c:pt>
                <c:pt idx="22">
                  <c:v>295</c:v>
                </c:pt>
                <c:pt idx="23">
                  <c:v>280</c:v>
                </c:pt>
                <c:pt idx="24">
                  <c:v>307</c:v>
                </c:pt>
                <c:pt idx="25">
                  <c:v>343</c:v>
                </c:pt>
                <c:pt idx="26">
                  <c:v>347</c:v>
                </c:pt>
                <c:pt idx="27">
                  <c:v>459</c:v>
                </c:pt>
                <c:pt idx="28">
                  <c:v>560</c:v>
                </c:pt>
                <c:pt idx="29">
                  <c:v>518</c:v>
                </c:pt>
                <c:pt idx="30">
                  <c:v>545</c:v>
                </c:pt>
                <c:pt idx="31">
                  <c:v>610</c:v>
                </c:pt>
                <c:pt idx="32">
                  <c:v>722</c:v>
                </c:pt>
                <c:pt idx="33">
                  <c:v>719</c:v>
                </c:pt>
              </c:numCache>
            </c:numRef>
          </c:val>
        </c:ser>
        <c:dLbls>
          <c:showLegendKey val="0"/>
          <c:showVal val="0"/>
          <c:showCatName val="0"/>
          <c:showSerName val="0"/>
          <c:showPercent val="0"/>
          <c:showBubbleSize val="0"/>
        </c:dLbls>
        <c:axId val="-1704724272"/>
        <c:axId val="-1704720464"/>
      </c:areaChart>
      <c:lineChart>
        <c:grouping val="standard"/>
        <c:varyColors val="0"/>
        <c:ser>
          <c:idx val="2"/>
          <c:order val="2"/>
          <c:tx>
            <c:strRef>
              <c:f>'15_F11'!$E$4</c:f>
              <c:strCache>
                <c:ptCount val="1"/>
                <c:pt idx="0">
                  <c:v>Kvinne-
andel</c:v>
                </c:pt>
              </c:strCache>
            </c:strRef>
          </c:tx>
          <c:spPr>
            <a:ln w="15875">
              <a:solidFill>
                <a:sysClr val="windowText" lastClr="000000"/>
              </a:solidFill>
            </a:ln>
          </c:spPr>
          <c:marker>
            <c:symbol val="none"/>
          </c:marker>
          <c:dLbls>
            <c:dLbl>
              <c:idx val="20"/>
              <c:layout/>
              <c:dLblPos val="t"/>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'15_F11'!$B$6:$B$39</c:f>
              <c:strCache>
                <c:ptCount val="34"/>
                <c:pt idx="0">
                  <c:v>1980</c:v>
                </c:pt>
                <c:pt idx="2">
                  <c:v>-82</c:v>
                </c:pt>
                <c:pt idx="4">
                  <c:v>-84</c:v>
                </c:pt>
                <c:pt idx="6">
                  <c:v>-86</c:v>
                </c:pt>
                <c:pt idx="8">
                  <c:v>-88</c:v>
                </c:pt>
                <c:pt idx="10">
                  <c:v>-90</c:v>
                </c:pt>
                <c:pt idx="12">
                  <c:v>-92</c:v>
                </c:pt>
                <c:pt idx="14">
                  <c:v>-94</c:v>
                </c:pt>
                <c:pt idx="16">
                  <c:v>-96</c:v>
                </c:pt>
                <c:pt idx="18">
                  <c:v>-98</c:v>
                </c:pt>
                <c:pt idx="20">
                  <c:v>-00</c:v>
                </c:pt>
                <c:pt idx="22">
                  <c:v>-02</c:v>
                </c:pt>
                <c:pt idx="24">
                  <c:v>-04</c:v>
                </c:pt>
                <c:pt idx="26">
                  <c:v>-06</c:v>
                </c:pt>
                <c:pt idx="28">
                  <c:v>-08</c:v>
                </c:pt>
                <c:pt idx="30">
                  <c:v>-10</c:v>
                </c:pt>
                <c:pt idx="32">
                  <c:v>-12</c:v>
                </c:pt>
                <c:pt idx="33">
                  <c:v>2013</c:v>
                </c:pt>
              </c:strCache>
            </c:strRef>
          </c:cat>
          <c:val>
            <c:numRef>
              <c:f>'15_F11'!$E$6:$E$39</c:f>
              <c:numCache>
                <c:formatCode>#,##0</c:formatCode>
                <c:ptCount val="34"/>
                <c:pt idx="0">
                  <c:v>10.160427807486631</c:v>
                </c:pt>
                <c:pt idx="1">
                  <c:v>8.6705202312138727</c:v>
                </c:pt>
                <c:pt idx="2">
                  <c:v>10.256410256410255</c:v>
                </c:pt>
                <c:pt idx="3">
                  <c:v>12.560386473429952</c:v>
                </c:pt>
                <c:pt idx="4">
                  <c:v>11.160714285714286</c:v>
                </c:pt>
                <c:pt idx="5">
                  <c:v>15.909090909090908</c:v>
                </c:pt>
                <c:pt idx="6">
                  <c:v>19.444444444444446</c:v>
                </c:pt>
                <c:pt idx="7">
                  <c:v>18.181818181818183</c:v>
                </c:pt>
                <c:pt idx="8">
                  <c:v>18.855218855218855</c:v>
                </c:pt>
                <c:pt idx="9">
                  <c:v>17.159763313609467</c:v>
                </c:pt>
                <c:pt idx="10">
                  <c:v>16.539440203562343</c:v>
                </c:pt>
                <c:pt idx="11">
                  <c:v>24.819277108433734</c:v>
                </c:pt>
                <c:pt idx="12">
                  <c:v>21.412300683371299</c:v>
                </c:pt>
                <c:pt idx="13">
                  <c:v>25.45824847250509</c:v>
                </c:pt>
                <c:pt idx="14">
                  <c:v>27.949183303085302</c:v>
                </c:pt>
                <c:pt idx="15">
                  <c:v>31.229235880398669</c:v>
                </c:pt>
                <c:pt idx="16">
                  <c:v>34.053156146179404</c:v>
                </c:pt>
                <c:pt idx="17">
                  <c:v>31.840000000000003</c:v>
                </c:pt>
                <c:pt idx="18">
                  <c:v>31.532846715328468</c:v>
                </c:pt>
                <c:pt idx="19">
                  <c:v>37.985611510791365</c:v>
                </c:pt>
                <c:pt idx="20">
                  <c:v>34.930448222565687</c:v>
                </c:pt>
                <c:pt idx="21">
                  <c:v>33.23485967503693</c:v>
                </c:pt>
                <c:pt idx="22">
                  <c:v>39.918809201623816</c:v>
                </c:pt>
                <c:pt idx="23">
                  <c:v>38.727524204702632</c:v>
                </c:pt>
                <c:pt idx="24">
                  <c:v>39.258312020460359</c:v>
                </c:pt>
                <c:pt idx="25">
                  <c:v>40.116959064327482</c:v>
                </c:pt>
                <c:pt idx="26">
                  <c:v>38.342541436464089</c:v>
                </c:pt>
                <c:pt idx="27">
                  <c:v>44.5631067961165</c:v>
                </c:pt>
                <c:pt idx="28">
                  <c:v>44.979919678714857</c:v>
                </c:pt>
                <c:pt idx="29">
                  <c:v>45.121951219512198</c:v>
                </c:pt>
                <c:pt idx="30">
                  <c:v>46.030405405405403</c:v>
                </c:pt>
                <c:pt idx="31">
                  <c:v>45.899172310007522</c:v>
                </c:pt>
                <c:pt idx="32">
                  <c:v>49.418206707734427</c:v>
                </c:pt>
                <c:pt idx="33">
                  <c:v>47.178477690288709</c:v>
                </c:pt>
              </c:numCache>
            </c:numRef>
          </c:val>
          <c:smooth val="0"/>
        </c:ser>
        <c:dLbls>
          <c:showLegendKey val="0"/>
          <c:showVal val="0"/>
          <c:showCatName val="0"/>
          <c:showSerName val="0"/>
          <c:showPercent val="0"/>
          <c:showBubbleSize val="0"/>
        </c:dLbls>
        <c:marker val="1"/>
        <c:smooth val="0"/>
        <c:axId val="-1704728080"/>
        <c:axId val="-1704729168"/>
      </c:lineChart>
      <c:catAx>
        <c:axId val="-1704724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nb-NO"/>
          </a:p>
        </c:txPr>
        <c:crossAx val="-1704720464"/>
        <c:crosses val="autoZero"/>
        <c:auto val="1"/>
        <c:lblAlgn val="ctr"/>
        <c:lblOffset val="100"/>
        <c:tickLblSkip val="1"/>
        <c:tickMarkSkip val="1"/>
        <c:noMultiLvlLbl val="0"/>
      </c:catAx>
      <c:valAx>
        <c:axId val="-1704720464"/>
        <c:scaling>
          <c:orientation val="minMax"/>
          <c:max val="1550"/>
          <c:min val="0"/>
        </c:scaling>
        <c:delete val="0"/>
        <c:axPos val="l"/>
        <c:majorGridlines>
          <c:spPr>
            <a:ln w="3175">
              <a:solidFill>
                <a:srgbClr val="000000"/>
              </a:solidFill>
              <a:prstDash val="solid"/>
            </a:ln>
          </c:spPr>
        </c:majorGridlines>
        <c:title>
          <c:tx>
            <c:rich>
              <a:bodyPr rot="0" vert="horz"/>
              <a:lstStyle/>
              <a:p>
                <a:pPr algn="ctr">
                  <a:defRPr/>
                </a:pPr>
                <a:r>
                  <a:rPr lang="nb-NO"/>
                  <a:t>Antall doktorgrader</a:t>
                </a:r>
              </a:p>
            </c:rich>
          </c:tx>
          <c:layout>
            <c:manualLayout>
              <c:xMode val="edge"/>
              <c:yMode val="edge"/>
              <c:x val="1.4865135322137018E-3"/>
              <c:y val="7.5966217430368339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nb-NO"/>
          </a:p>
        </c:txPr>
        <c:crossAx val="-1704724272"/>
        <c:crosses val="autoZero"/>
        <c:crossBetween val="midCat"/>
        <c:majorUnit val="250"/>
      </c:valAx>
      <c:valAx>
        <c:axId val="-1704729168"/>
        <c:scaling>
          <c:orientation val="minMax"/>
          <c:max val="62"/>
          <c:min val="0"/>
        </c:scaling>
        <c:delete val="0"/>
        <c:axPos val="r"/>
        <c:title>
          <c:tx>
            <c:rich>
              <a:bodyPr rot="0" vert="horz"/>
              <a:lstStyle/>
              <a:p>
                <a:pPr>
                  <a:defRPr/>
                </a:pPr>
                <a:r>
                  <a:rPr lang="nb-NO"/>
                  <a:t>Kvinneandel prosent</a:t>
                </a:r>
              </a:p>
            </c:rich>
          </c:tx>
          <c:layout>
            <c:manualLayout>
              <c:xMode val="edge"/>
              <c:yMode val="edge"/>
              <c:x val="0.8520700598699672"/>
              <c:y val="1.6394712709104125E-2"/>
            </c:manualLayout>
          </c:layout>
          <c:overlay val="0"/>
        </c:title>
        <c:numFmt formatCode="#,##0" sourceLinked="1"/>
        <c:majorTickMark val="out"/>
        <c:minorTickMark val="none"/>
        <c:tickLblPos val="nextTo"/>
        <c:crossAx val="-1704728080"/>
        <c:crosses val="max"/>
        <c:crossBetween val="between"/>
        <c:majorUnit val="10"/>
      </c:valAx>
      <c:catAx>
        <c:axId val="-1704728080"/>
        <c:scaling>
          <c:orientation val="minMax"/>
        </c:scaling>
        <c:delete val="1"/>
        <c:axPos val="b"/>
        <c:numFmt formatCode="General" sourceLinked="1"/>
        <c:majorTickMark val="out"/>
        <c:minorTickMark val="none"/>
        <c:tickLblPos val="nextTo"/>
        <c:crossAx val="-1704729168"/>
        <c:crosses val="autoZero"/>
        <c:auto val="1"/>
        <c:lblAlgn val="ctr"/>
        <c:lblOffset val="100"/>
        <c:noMultiLvlLbl val="0"/>
      </c:catAx>
      <c:spPr>
        <a:solidFill>
          <a:schemeClr val="bg1"/>
        </a:solidFill>
        <a:ln w="3175">
          <a:solidFill>
            <a:srgbClr val="000000"/>
          </a:solidFill>
          <a:prstDash val="solid"/>
        </a:ln>
      </c:spPr>
    </c:plotArea>
    <c:plotVisOnly val="1"/>
    <c:dispBlanksAs val="zero"/>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nb-NO"/>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328502415458896E-2"/>
          <c:y val="0.13049070979335131"/>
          <c:w val="0.89661835748792251"/>
          <c:h val="0.76546412090645533"/>
        </c:manualLayout>
      </c:layout>
      <c:areaChart>
        <c:grouping val="stacked"/>
        <c:varyColors val="0"/>
        <c:ser>
          <c:idx val="1"/>
          <c:order val="0"/>
          <c:tx>
            <c:strRef>
              <c:f>'15_F11'!$D$5</c:f>
              <c:strCache>
                <c:ptCount val="1"/>
                <c:pt idx="0">
                  <c:v>Men</c:v>
                </c:pt>
              </c:strCache>
            </c:strRef>
          </c:tx>
          <c:spPr>
            <a:solidFill>
              <a:schemeClr val="tx1">
                <a:lumMod val="65000"/>
                <a:lumOff val="35000"/>
              </a:schemeClr>
            </a:solidFill>
            <a:ln w="12700">
              <a:noFill/>
              <a:prstDash val="solid"/>
            </a:ln>
          </c:spPr>
          <c:cat>
            <c:strRef>
              <c:f>'15_F11'!$B$6:$B$39</c:f>
              <c:strCache>
                <c:ptCount val="34"/>
                <c:pt idx="0">
                  <c:v>1980</c:v>
                </c:pt>
                <c:pt idx="2">
                  <c:v>-82</c:v>
                </c:pt>
                <c:pt idx="4">
                  <c:v>-84</c:v>
                </c:pt>
                <c:pt idx="6">
                  <c:v>-86</c:v>
                </c:pt>
                <c:pt idx="8">
                  <c:v>-88</c:v>
                </c:pt>
                <c:pt idx="10">
                  <c:v>-90</c:v>
                </c:pt>
                <c:pt idx="12">
                  <c:v>-92</c:v>
                </c:pt>
                <c:pt idx="14">
                  <c:v>-94</c:v>
                </c:pt>
                <c:pt idx="16">
                  <c:v>-96</c:v>
                </c:pt>
                <c:pt idx="18">
                  <c:v>-98</c:v>
                </c:pt>
                <c:pt idx="20">
                  <c:v>-00</c:v>
                </c:pt>
                <c:pt idx="22">
                  <c:v>-02</c:v>
                </c:pt>
                <c:pt idx="24">
                  <c:v>-04</c:v>
                </c:pt>
                <c:pt idx="26">
                  <c:v>-06</c:v>
                </c:pt>
                <c:pt idx="28">
                  <c:v>-08</c:v>
                </c:pt>
                <c:pt idx="30">
                  <c:v>-10</c:v>
                </c:pt>
                <c:pt idx="32">
                  <c:v>-12</c:v>
                </c:pt>
                <c:pt idx="33">
                  <c:v>2013</c:v>
                </c:pt>
              </c:strCache>
            </c:strRef>
          </c:cat>
          <c:val>
            <c:numRef>
              <c:f>'15_F11'!$D$6:$D$39</c:f>
              <c:numCache>
                <c:formatCode>#\ ##0;#\ ##0;"-"</c:formatCode>
                <c:ptCount val="34"/>
                <c:pt idx="0">
                  <c:v>168</c:v>
                </c:pt>
                <c:pt idx="1">
                  <c:v>158</c:v>
                </c:pt>
                <c:pt idx="2">
                  <c:v>175</c:v>
                </c:pt>
                <c:pt idx="3">
                  <c:v>181</c:v>
                </c:pt>
                <c:pt idx="4">
                  <c:v>199</c:v>
                </c:pt>
                <c:pt idx="5">
                  <c:v>185</c:v>
                </c:pt>
                <c:pt idx="6">
                  <c:v>203</c:v>
                </c:pt>
                <c:pt idx="7">
                  <c:v>207</c:v>
                </c:pt>
                <c:pt idx="8">
                  <c:v>241</c:v>
                </c:pt>
                <c:pt idx="9">
                  <c:v>280</c:v>
                </c:pt>
                <c:pt idx="10">
                  <c:v>328</c:v>
                </c:pt>
                <c:pt idx="11">
                  <c:v>312</c:v>
                </c:pt>
                <c:pt idx="12">
                  <c:v>345</c:v>
                </c:pt>
                <c:pt idx="13">
                  <c:v>366</c:v>
                </c:pt>
                <c:pt idx="14">
                  <c:v>397</c:v>
                </c:pt>
                <c:pt idx="15">
                  <c:v>414</c:v>
                </c:pt>
                <c:pt idx="16">
                  <c:v>397</c:v>
                </c:pt>
                <c:pt idx="17">
                  <c:v>426</c:v>
                </c:pt>
                <c:pt idx="18">
                  <c:v>469</c:v>
                </c:pt>
                <c:pt idx="19">
                  <c:v>431</c:v>
                </c:pt>
                <c:pt idx="20">
                  <c:v>421</c:v>
                </c:pt>
                <c:pt idx="21">
                  <c:v>452</c:v>
                </c:pt>
                <c:pt idx="22">
                  <c:v>444</c:v>
                </c:pt>
                <c:pt idx="23">
                  <c:v>443</c:v>
                </c:pt>
                <c:pt idx="24">
                  <c:v>475</c:v>
                </c:pt>
                <c:pt idx="25">
                  <c:v>512</c:v>
                </c:pt>
                <c:pt idx="26">
                  <c:v>558</c:v>
                </c:pt>
                <c:pt idx="27">
                  <c:v>571</c:v>
                </c:pt>
                <c:pt idx="28">
                  <c:v>685</c:v>
                </c:pt>
                <c:pt idx="29">
                  <c:v>630</c:v>
                </c:pt>
                <c:pt idx="30">
                  <c:v>639</c:v>
                </c:pt>
                <c:pt idx="31">
                  <c:v>719</c:v>
                </c:pt>
                <c:pt idx="32">
                  <c:v>739</c:v>
                </c:pt>
                <c:pt idx="33">
                  <c:v>805</c:v>
                </c:pt>
              </c:numCache>
            </c:numRef>
          </c:val>
        </c:ser>
        <c:ser>
          <c:idx val="0"/>
          <c:order val="1"/>
          <c:tx>
            <c:strRef>
              <c:f>'15_F11'!$C$5</c:f>
              <c:strCache>
                <c:ptCount val="1"/>
                <c:pt idx="0">
                  <c:v>Women</c:v>
                </c:pt>
              </c:strCache>
            </c:strRef>
          </c:tx>
          <c:spPr>
            <a:solidFill>
              <a:schemeClr val="accent2"/>
            </a:solidFill>
            <a:ln w="12700">
              <a:noFill/>
              <a:prstDash val="solid"/>
            </a:ln>
          </c:spPr>
          <c:cat>
            <c:strRef>
              <c:f>'15_F11'!$B$6:$B$39</c:f>
              <c:strCache>
                <c:ptCount val="34"/>
                <c:pt idx="0">
                  <c:v>1980</c:v>
                </c:pt>
                <c:pt idx="2">
                  <c:v>-82</c:v>
                </c:pt>
                <c:pt idx="4">
                  <c:v>-84</c:v>
                </c:pt>
                <c:pt idx="6">
                  <c:v>-86</c:v>
                </c:pt>
                <c:pt idx="8">
                  <c:v>-88</c:v>
                </c:pt>
                <c:pt idx="10">
                  <c:v>-90</c:v>
                </c:pt>
                <c:pt idx="12">
                  <c:v>-92</c:v>
                </c:pt>
                <c:pt idx="14">
                  <c:v>-94</c:v>
                </c:pt>
                <c:pt idx="16">
                  <c:v>-96</c:v>
                </c:pt>
                <c:pt idx="18">
                  <c:v>-98</c:v>
                </c:pt>
                <c:pt idx="20">
                  <c:v>-00</c:v>
                </c:pt>
                <c:pt idx="22">
                  <c:v>-02</c:v>
                </c:pt>
                <c:pt idx="24">
                  <c:v>-04</c:v>
                </c:pt>
                <c:pt idx="26">
                  <c:v>-06</c:v>
                </c:pt>
                <c:pt idx="28">
                  <c:v>-08</c:v>
                </c:pt>
                <c:pt idx="30">
                  <c:v>-10</c:v>
                </c:pt>
                <c:pt idx="32">
                  <c:v>-12</c:v>
                </c:pt>
                <c:pt idx="33">
                  <c:v>2013</c:v>
                </c:pt>
              </c:strCache>
            </c:strRef>
          </c:cat>
          <c:val>
            <c:numRef>
              <c:f>'15_F11'!$C$6:$C$39</c:f>
              <c:numCache>
                <c:formatCode>#\ ##0;#\ ##0;"-"</c:formatCode>
                <c:ptCount val="34"/>
                <c:pt idx="0">
                  <c:v>19</c:v>
                </c:pt>
                <c:pt idx="1">
                  <c:v>15</c:v>
                </c:pt>
                <c:pt idx="2">
                  <c:v>20</c:v>
                </c:pt>
                <c:pt idx="3">
                  <c:v>26</c:v>
                </c:pt>
                <c:pt idx="4">
                  <c:v>25</c:v>
                </c:pt>
                <c:pt idx="5">
                  <c:v>35</c:v>
                </c:pt>
                <c:pt idx="6">
                  <c:v>49</c:v>
                </c:pt>
                <c:pt idx="7">
                  <c:v>46</c:v>
                </c:pt>
                <c:pt idx="8">
                  <c:v>56</c:v>
                </c:pt>
                <c:pt idx="9">
                  <c:v>58</c:v>
                </c:pt>
                <c:pt idx="10">
                  <c:v>65</c:v>
                </c:pt>
                <c:pt idx="11">
                  <c:v>103</c:v>
                </c:pt>
                <c:pt idx="12">
                  <c:v>94</c:v>
                </c:pt>
                <c:pt idx="13">
                  <c:v>125</c:v>
                </c:pt>
                <c:pt idx="14">
                  <c:v>154</c:v>
                </c:pt>
                <c:pt idx="15">
                  <c:v>188</c:v>
                </c:pt>
                <c:pt idx="16">
                  <c:v>205</c:v>
                </c:pt>
                <c:pt idx="17">
                  <c:v>199</c:v>
                </c:pt>
                <c:pt idx="18">
                  <c:v>216</c:v>
                </c:pt>
                <c:pt idx="19">
                  <c:v>264</c:v>
                </c:pt>
                <c:pt idx="20">
                  <c:v>226</c:v>
                </c:pt>
                <c:pt idx="21">
                  <c:v>225</c:v>
                </c:pt>
                <c:pt idx="22">
                  <c:v>295</c:v>
                </c:pt>
                <c:pt idx="23">
                  <c:v>280</c:v>
                </c:pt>
                <c:pt idx="24">
                  <c:v>307</c:v>
                </c:pt>
                <c:pt idx="25">
                  <c:v>343</c:v>
                </c:pt>
                <c:pt idx="26">
                  <c:v>347</c:v>
                </c:pt>
                <c:pt idx="27">
                  <c:v>459</c:v>
                </c:pt>
                <c:pt idx="28">
                  <c:v>560</c:v>
                </c:pt>
                <c:pt idx="29">
                  <c:v>518</c:v>
                </c:pt>
                <c:pt idx="30">
                  <c:v>545</c:v>
                </c:pt>
                <c:pt idx="31">
                  <c:v>610</c:v>
                </c:pt>
                <c:pt idx="32">
                  <c:v>722</c:v>
                </c:pt>
                <c:pt idx="33">
                  <c:v>719</c:v>
                </c:pt>
              </c:numCache>
            </c:numRef>
          </c:val>
        </c:ser>
        <c:dLbls>
          <c:showLegendKey val="0"/>
          <c:showVal val="0"/>
          <c:showCatName val="0"/>
          <c:showSerName val="0"/>
          <c:showPercent val="0"/>
          <c:showBubbleSize val="0"/>
        </c:dLbls>
        <c:axId val="-1704694896"/>
        <c:axId val="-1704693808"/>
      </c:areaChart>
      <c:lineChart>
        <c:grouping val="standard"/>
        <c:varyColors val="0"/>
        <c:ser>
          <c:idx val="2"/>
          <c:order val="2"/>
          <c:tx>
            <c:strRef>
              <c:f>'15_F11'!$E$5</c:f>
              <c:strCache>
                <c:ptCount val="1"/>
                <c:pt idx="0">
                  <c:v>Womens share</c:v>
                </c:pt>
              </c:strCache>
            </c:strRef>
          </c:tx>
          <c:spPr>
            <a:ln w="15875">
              <a:solidFill>
                <a:sysClr val="windowText" lastClr="000000"/>
              </a:solidFill>
            </a:ln>
          </c:spPr>
          <c:marker>
            <c:symbol val="none"/>
          </c:marker>
          <c:dLbls>
            <c:dLbl>
              <c:idx val="20"/>
              <c:layout>
                <c:manualLayout>
                  <c:x val="-5.0551981655887784E-2"/>
                  <c:y val="-9.4768997248837902E-2"/>
                </c:manualLayout>
              </c:layout>
              <c:dLblPos val="r"/>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'15_F11'!$B$6:$B$39</c:f>
              <c:strCache>
                <c:ptCount val="34"/>
                <c:pt idx="0">
                  <c:v>1980</c:v>
                </c:pt>
                <c:pt idx="2">
                  <c:v>-82</c:v>
                </c:pt>
                <c:pt idx="4">
                  <c:v>-84</c:v>
                </c:pt>
                <c:pt idx="6">
                  <c:v>-86</c:v>
                </c:pt>
                <c:pt idx="8">
                  <c:v>-88</c:v>
                </c:pt>
                <c:pt idx="10">
                  <c:v>-90</c:v>
                </c:pt>
                <c:pt idx="12">
                  <c:v>-92</c:v>
                </c:pt>
                <c:pt idx="14">
                  <c:v>-94</c:v>
                </c:pt>
                <c:pt idx="16">
                  <c:v>-96</c:v>
                </c:pt>
                <c:pt idx="18">
                  <c:v>-98</c:v>
                </c:pt>
                <c:pt idx="20">
                  <c:v>-00</c:v>
                </c:pt>
                <c:pt idx="22">
                  <c:v>-02</c:v>
                </c:pt>
                <c:pt idx="24">
                  <c:v>-04</c:v>
                </c:pt>
                <c:pt idx="26">
                  <c:v>-06</c:v>
                </c:pt>
                <c:pt idx="28">
                  <c:v>-08</c:v>
                </c:pt>
                <c:pt idx="30">
                  <c:v>-10</c:v>
                </c:pt>
                <c:pt idx="32">
                  <c:v>-12</c:v>
                </c:pt>
                <c:pt idx="33">
                  <c:v>2013</c:v>
                </c:pt>
              </c:strCache>
            </c:strRef>
          </c:cat>
          <c:val>
            <c:numRef>
              <c:f>'15_F11'!$E$6:$E$39</c:f>
              <c:numCache>
                <c:formatCode>#,##0</c:formatCode>
                <c:ptCount val="34"/>
                <c:pt idx="0">
                  <c:v>10.160427807486631</c:v>
                </c:pt>
                <c:pt idx="1">
                  <c:v>8.6705202312138727</c:v>
                </c:pt>
                <c:pt idx="2">
                  <c:v>10.256410256410255</c:v>
                </c:pt>
                <c:pt idx="3">
                  <c:v>12.560386473429952</c:v>
                </c:pt>
                <c:pt idx="4">
                  <c:v>11.160714285714286</c:v>
                </c:pt>
                <c:pt idx="5">
                  <c:v>15.909090909090908</c:v>
                </c:pt>
                <c:pt idx="6">
                  <c:v>19.444444444444446</c:v>
                </c:pt>
                <c:pt idx="7">
                  <c:v>18.181818181818183</c:v>
                </c:pt>
                <c:pt idx="8">
                  <c:v>18.855218855218855</c:v>
                </c:pt>
                <c:pt idx="9">
                  <c:v>17.159763313609467</c:v>
                </c:pt>
                <c:pt idx="10">
                  <c:v>16.539440203562343</c:v>
                </c:pt>
                <c:pt idx="11">
                  <c:v>24.819277108433734</c:v>
                </c:pt>
                <c:pt idx="12">
                  <c:v>21.412300683371299</c:v>
                </c:pt>
                <c:pt idx="13">
                  <c:v>25.45824847250509</c:v>
                </c:pt>
                <c:pt idx="14">
                  <c:v>27.949183303085302</c:v>
                </c:pt>
                <c:pt idx="15">
                  <c:v>31.229235880398669</c:v>
                </c:pt>
                <c:pt idx="16">
                  <c:v>34.053156146179404</c:v>
                </c:pt>
                <c:pt idx="17">
                  <c:v>31.840000000000003</c:v>
                </c:pt>
                <c:pt idx="18">
                  <c:v>31.532846715328468</c:v>
                </c:pt>
                <c:pt idx="19">
                  <c:v>37.985611510791365</c:v>
                </c:pt>
                <c:pt idx="20">
                  <c:v>34.930448222565687</c:v>
                </c:pt>
                <c:pt idx="21">
                  <c:v>33.23485967503693</c:v>
                </c:pt>
                <c:pt idx="22">
                  <c:v>39.918809201623816</c:v>
                </c:pt>
                <c:pt idx="23">
                  <c:v>38.727524204702632</c:v>
                </c:pt>
                <c:pt idx="24">
                  <c:v>39.258312020460359</c:v>
                </c:pt>
                <c:pt idx="25">
                  <c:v>40.116959064327482</c:v>
                </c:pt>
                <c:pt idx="26">
                  <c:v>38.342541436464089</c:v>
                </c:pt>
                <c:pt idx="27">
                  <c:v>44.5631067961165</c:v>
                </c:pt>
                <c:pt idx="28">
                  <c:v>44.979919678714857</c:v>
                </c:pt>
                <c:pt idx="29">
                  <c:v>45.121951219512198</c:v>
                </c:pt>
                <c:pt idx="30">
                  <c:v>46.030405405405403</c:v>
                </c:pt>
                <c:pt idx="31">
                  <c:v>45.899172310007522</c:v>
                </c:pt>
                <c:pt idx="32">
                  <c:v>49.418206707734427</c:v>
                </c:pt>
                <c:pt idx="33">
                  <c:v>47.178477690288709</c:v>
                </c:pt>
              </c:numCache>
            </c:numRef>
          </c:val>
          <c:smooth val="0"/>
        </c:ser>
        <c:dLbls>
          <c:showLegendKey val="0"/>
          <c:showVal val="0"/>
          <c:showCatName val="0"/>
          <c:showSerName val="0"/>
          <c:showPercent val="0"/>
          <c:showBubbleSize val="0"/>
        </c:dLbls>
        <c:marker val="1"/>
        <c:smooth val="0"/>
        <c:axId val="-1704682384"/>
        <c:axId val="-1704683472"/>
      </c:lineChart>
      <c:catAx>
        <c:axId val="-1704694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nb-NO"/>
          </a:p>
        </c:txPr>
        <c:crossAx val="-1704693808"/>
        <c:crosses val="autoZero"/>
        <c:auto val="1"/>
        <c:lblAlgn val="ctr"/>
        <c:lblOffset val="100"/>
        <c:tickLblSkip val="1"/>
        <c:tickMarkSkip val="1"/>
        <c:noMultiLvlLbl val="0"/>
      </c:catAx>
      <c:valAx>
        <c:axId val="-1704693808"/>
        <c:scaling>
          <c:orientation val="minMax"/>
          <c:max val="1550"/>
          <c:min val="0"/>
        </c:scaling>
        <c:delete val="0"/>
        <c:axPos val="l"/>
        <c:majorGridlines>
          <c:spPr>
            <a:ln w="3175">
              <a:solidFill>
                <a:srgbClr val="000000"/>
              </a:solidFill>
              <a:prstDash val="solid"/>
            </a:ln>
          </c:spPr>
        </c:majorGridlines>
        <c:title>
          <c:tx>
            <c:rich>
              <a:bodyPr rot="0" vert="horz"/>
              <a:lstStyle/>
              <a:p>
                <a:pPr algn="ctr">
                  <a:defRPr/>
                </a:pPr>
                <a:r>
                  <a:rPr lang="nb-NO"/>
                  <a:t>Number of doctoral degrees</a:t>
                </a:r>
              </a:p>
            </c:rich>
          </c:tx>
          <c:layout>
            <c:manualLayout>
              <c:xMode val="edge"/>
              <c:yMode val="edge"/>
              <c:x val="1.4865135322137018E-3"/>
              <c:y val="7.5966217430368339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nb-NO"/>
          </a:p>
        </c:txPr>
        <c:crossAx val="-1704694896"/>
        <c:crosses val="autoZero"/>
        <c:crossBetween val="midCat"/>
        <c:majorUnit val="250"/>
      </c:valAx>
      <c:valAx>
        <c:axId val="-1704683472"/>
        <c:scaling>
          <c:orientation val="minMax"/>
          <c:max val="62"/>
          <c:min val="0"/>
        </c:scaling>
        <c:delete val="0"/>
        <c:axPos val="r"/>
        <c:title>
          <c:tx>
            <c:rich>
              <a:bodyPr rot="0" vert="horz"/>
              <a:lstStyle/>
              <a:p>
                <a:pPr>
                  <a:defRPr/>
                </a:pPr>
                <a:r>
                  <a:rPr lang="nb-NO"/>
                  <a:t>Womens share</a:t>
                </a:r>
              </a:p>
            </c:rich>
          </c:tx>
          <c:layout>
            <c:manualLayout>
              <c:xMode val="edge"/>
              <c:yMode val="edge"/>
              <c:x val="0.8520700598699672"/>
              <c:y val="1.6394712709104125E-2"/>
            </c:manualLayout>
          </c:layout>
          <c:overlay val="0"/>
        </c:title>
        <c:numFmt formatCode="#,##0" sourceLinked="1"/>
        <c:majorTickMark val="out"/>
        <c:minorTickMark val="none"/>
        <c:tickLblPos val="nextTo"/>
        <c:crossAx val="-1704682384"/>
        <c:crosses val="max"/>
        <c:crossBetween val="between"/>
        <c:majorUnit val="10"/>
      </c:valAx>
      <c:catAx>
        <c:axId val="-1704682384"/>
        <c:scaling>
          <c:orientation val="minMax"/>
        </c:scaling>
        <c:delete val="1"/>
        <c:axPos val="b"/>
        <c:numFmt formatCode="General" sourceLinked="1"/>
        <c:majorTickMark val="out"/>
        <c:minorTickMark val="none"/>
        <c:tickLblPos val="nextTo"/>
        <c:crossAx val="-1704683472"/>
        <c:crosses val="autoZero"/>
        <c:auto val="1"/>
        <c:lblAlgn val="ctr"/>
        <c:lblOffset val="100"/>
        <c:noMultiLvlLbl val="0"/>
      </c:catAx>
      <c:spPr>
        <a:solidFill>
          <a:schemeClr val="bg1"/>
        </a:solidFill>
        <a:ln w="3175">
          <a:solidFill>
            <a:srgbClr val="000000"/>
          </a:solidFill>
          <a:prstDash val="solid"/>
        </a:ln>
      </c:spPr>
    </c:plotArea>
    <c:plotVisOnly val="1"/>
    <c:dispBlanksAs val="zero"/>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nb-NO"/>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'16_F12'!$A$4</c:f>
              <c:strCache>
                <c:ptCount val="1"/>
                <c:pt idx="0">
                  <c:v>Australia</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'16_F12'!$C$4</c:f>
              <c:numCache>
                <c:formatCode>0.0</c:formatCode>
                <c:ptCount val="1"/>
                <c:pt idx="0">
                  <c:v>2.1800000000000002</c:v>
                </c:pt>
              </c:numCache>
            </c:numRef>
          </c:xVal>
          <c:yVal>
            <c:numRef>
              <c:f>'16_F12'!$D$4</c:f>
              <c:numCache>
                <c:formatCode>0</c:formatCode>
                <c:ptCount val="1"/>
                <c:pt idx="0">
                  <c:v>124.77</c:v>
                </c:pt>
              </c:numCache>
            </c:numRef>
          </c:yVal>
          <c:bubbleSize>
            <c:numRef>
              <c:f>'16_F12'!$E$4</c:f>
              <c:numCache>
                <c:formatCode>_ * #\ ##0_ ;_ * \-#\ ##0_ ;_ * "-"??_ ;_ @_ </c:formatCode>
                <c:ptCount val="1"/>
                <c:pt idx="0">
                  <c:v>49686</c:v>
                </c:pt>
              </c:numCache>
            </c:numRef>
          </c:bubbleSize>
          <c:bubble3D val="0"/>
        </c:ser>
        <c:ser>
          <c:idx val="1"/>
          <c:order val="1"/>
          <c:tx>
            <c:strRef>
              <c:f>'16_F12'!$A$5</c:f>
              <c:strCache>
                <c:ptCount val="1"/>
                <c:pt idx="0">
                  <c:v>Belgia</c:v>
                </c:pt>
              </c:strCache>
            </c:strRef>
          </c:tx>
          <c:spPr>
            <a:solidFill>
              <a:schemeClr val="accent2">
                <a:alpha val="75000"/>
              </a:schemeClr>
            </a:solidFill>
            <a:ln w="25400">
              <a:noFill/>
            </a:ln>
            <a:effectLst/>
          </c:spPr>
          <c:invertIfNegative val="0"/>
          <c:dLbls>
            <c:dLbl>
              <c:idx val="0"/>
              <c:layout>
                <c:manualLayout>
                  <c:x val="-0.11591450964183929"/>
                  <c:y val="-2.4529307694090563E-2"/>
                </c:manualLayout>
              </c:layout>
              <c:dLblPos val="r"/>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l"/>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'16_F12'!$C$5</c:f>
              <c:numCache>
                <c:formatCode>0.0</c:formatCode>
                <c:ptCount val="1"/>
                <c:pt idx="0">
                  <c:v>1.81</c:v>
                </c:pt>
              </c:numCache>
            </c:numRef>
          </c:xVal>
          <c:yVal>
            <c:numRef>
              <c:f>'16_F12'!$D$5</c:f>
              <c:numCache>
                <c:formatCode>0</c:formatCode>
                <c:ptCount val="1"/>
                <c:pt idx="0">
                  <c:v>131.01</c:v>
                </c:pt>
              </c:numCache>
            </c:numRef>
          </c:yVal>
          <c:bubbleSize>
            <c:numRef>
              <c:f>'16_F12'!$E$5</c:f>
              <c:numCache>
                <c:formatCode>_ * #\ ##0_ ;_ * \-#\ ##0_ ;_ * "-"??_ ;_ @_ </c:formatCode>
                <c:ptCount val="1"/>
                <c:pt idx="0">
                  <c:v>19886</c:v>
                </c:pt>
              </c:numCache>
            </c:numRef>
          </c:bubbleSize>
          <c:bubble3D val="0"/>
        </c:ser>
        <c:ser>
          <c:idx val="2"/>
          <c:order val="2"/>
          <c:tx>
            <c:strRef>
              <c:f>'16_F12'!$A$6</c:f>
              <c:strCache>
                <c:ptCount val="1"/>
                <c:pt idx="0">
                  <c:v>Canada</c:v>
                </c:pt>
              </c:strCache>
            </c:strRef>
          </c:tx>
          <c:spPr>
            <a:solidFill>
              <a:schemeClr val="accent3">
                <a:alpha val="75000"/>
              </a:schemeClr>
            </a:solidFill>
            <a:ln w="25400">
              <a:noFill/>
            </a:ln>
            <a:effectLst/>
          </c:spPr>
          <c:invertIfNegative val="0"/>
          <c:dLbls>
            <c:dLbl>
              <c:idx val="0"/>
              <c:layout>
                <c:manualLayout>
                  <c:x val="-6.1531690683873513E-2"/>
                  <c:y val="6.8682061543453576E-2"/>
                </c:manualLayout>
              </c:layout>
              <c:dLblPos val="r"/>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'16_F12'!$C$6</c:f>
              <c:numCache>
                <c:formatCode>0.0</c:formatCode>
                <c:ptCount val="1"/>
                <c:pt idx="0">
                  <c:v>1.78</c:v>
                </c:pt>
              </c:numCache>
            </c:numRef>
          </c:xVal>
          <c:yVal>
            <c:numRef>
              <c:f>'16_F12'!$D$6</c:f>
              <c:numCache>
                <c:formatCode>0</c:formatCode>
                <c:ptCount val="1"/>
                <c:pt idx="0">
                  <c:v>127.44</c:v>
                </c:pt>
              </c:numCache>
            </c:numRef>
          </c:yVal>
          <c:bubbleSize>
            <c:numRef>
              <c:f>'16_F12'!$E$6</c:f>
              <c:numCache>
                <c:formatCode>_ * #\ ##0_ ;_ * \-#\ ##0_ ;_ * "-"??_ ;_ @_ </c:formatCode>
                <c:ptCount val="1"/>
                <c:pt idx="0">
                  <c:v>61530</c:v>
                </c:pt>
              </c:numCache>
            </c:numRef>
          </c:bubbleSize>
          <c:bubble3D val="0"/>
        </c:ser>
        <c:ser>
          <c:idx val="3"/>
          <c:order val="3"/>
          <c:tx>
            <c:strRef>
              <c:f>'16_F12'!$A$7</c:f>
              <c:strCache>
                <c:ptCount val="1"/>
                <c:pt idx="0">
                  <c:v>Danmark</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mn-cs"/>
                  </a:defRPr>
                </a:pPr>
                <a:endParaRPr lang="nb-NO"/>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'16_F12'!$C$7</c:f>
              <c:numCache>
                <c:formatCode>0.0</c:formatCode>
                <c:ptCount val="1"/>
                <c:pt idx="0">
                  <c:v>2.67</c:v>
                </c:pt>
              </c:numCache>
            </c:numRef>
          </c:xVal>
          <c:yVal>
            <c:numRef>
              <c:f>'16_F12'!$D$7</c:f>
              <c:numCache>
                <c:formatCode>0</c:formatCode>
                <c:ptCount val="1"/>
                <c:pt idx="0">
                  <c:v>148.1</c:v>
                </c:pt>
              </c:numCache>
            </c:numRef>
          </c:yVal>
          <c:bubbleSize>
            <c:numRef>
              <c:f>'16_F12'!$E$7</c:f>
              <c:numCache>
                <c:formatCode>_ * #\ ##0_ ;_ * \-#\ ##0_ ;_ * "-"??_ ;_ @_ </c:formatCode>
                <c:ptCount val="1"/>
                <c:pt idx="0">
                  <c:v>14881</c:v>
                </c:pt>
              </c:numCache>
            </c:numRef>
          </c:bubbleSize>
          <c:bubble3D val="0"/>
        </c:ser>
        <c:ser>
          <c:idx val="4"/>
          <c:order val="4"/>
          <c:tx>
            <c:strRef>
              <c:f>'16_F12'!$A$8</c:f>
              <c:strCache>
                <c:ptCount val="1"/>
                <c:pt idx="0">
                  <c:v>Finland</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'16_F12'!$C$8</c:f>
              <c:numCache>
                <c:formatCode>0.0</c:formatCode>
                <c:ptCount val="1"/>
                <c:pt idx="0">
                  <c:v>2.08</c:v>
                </c:pt>
              </c:numCache>
            </c:numRef>
          </c:xVal>
          <c:yVal>
            <c:numRef>
              <c:f>'16_F12'!$D$8</c:f>
              <c:numCache>
                <c:formatCode>0</c:formatCode>
                <c:ptCount val="1"/>
                <c:pt idx="0">
                  <c:v>125.69</c:v>
                </c:pt>
              </c:numCache>
            </c:numRef>
          </c:yVal>
          <c:bubbleSize>
            <c:numRef>
              <c:f>'16_F12'!$E$8</c:f>
              <c:numCache>
                <c:formatCode>_ * #\ ##0_ ;_ * \-#\ ##0_ ;_ * "-"??_ ;_ @_ </c:formatCode>
                <c:ptCount val="1"/>
                <c:pt idx="0">
                  <c:v>11213</c:v>
                </c:pt>
              </c:numCache>
            </c:numRef>
          </c:bubbleSize>
          <c:bubble3D val="0"/>
        </c:ser>
        <c:ser>
          <c:idx val="5"/>
          <c:order val="5"/>
          <c:tx>
            <c:strRef>
              <c:f>'16_F12'!$A$9</c:f>
              <c:strCache>
                <c:ptCount val="1"/>
                <c:pt idx="0">
                  <c:v>Frankrike</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'16_F12'!$C$9</c:f>
              <c:numCache>
                <c:formatCode>0.0</c:formatCode>
                <c:ptCount val="1"/>
                <c:pt idx="0">
                  <c:v>1.07</c:v>
                </c:pt>
              </c:numCache>
            </c:numRef>
          </c:xVal>
          <c:yVal>
            <c:numRef>
              <c:f>'16_F12'!$D$9</c:f>
              <c:numCache>
                <c:formatCode>0</c:formatCode>
                <c:ptCount val="1"/>
                <c:pt idx="0">
                  <c:v>114.85</c:v>
                </c:pt>
              </c:numCache>
            </c:numRef>
          </c:yVal>
          <c:bubbleSize>
            <c:numRef>
              <c:f>'16_F12'!$E$9</c:f>
              <c:numCache>
                <c:formatCode>_ * #\ ##0_ ;_ * \-#\ ##0_ ;_ * "-"??_ ;_ @_ </c:formatCode>
                <c:ptCount val="1"/>
                <c:pt idx="0">
                  <c:v>69948</c:v>
                </c:pt>
              </c:numCache>
            </c:numRef>
          </c:bubbleSize>
          <c:bubble3D val="0"/>
        </c:ser>
        <c:ser>
          <c:idx val="6"/>
          <c:order val="6"/>
          <c:tx>
            <c:strRef>
              <c:f>'16_F12'!$A$10</c:f>
              <c:strCache>
                <c:ptCount val="1"/>
                <c:pt idx="0">
                  <c:v>Irland</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'16_F12'!$C$10</c:f>
              <c:numCache>
                <c:formatCode>0.0</c:formatCode>
                <c:ptCount val="1"/>
                <c:pt idx="0">
                  <c:v>1.65</c:v>
                </c:pt>
              </c:numCache>
            </c:numRef>
          </c:xVal>
          <c:yVal>
            <c:numRef>
              <c:f>'16_F12'!$D$10</c:f>
              <c:numCache>
                <c:formatCode>0</c:formatCode>
                <c:ptCount val="1"/>
                <c:pt idx="0">
                  <c:v>126.9</c:v>
                </c:pt>
              </c:numCache>
            </c:numRef>
          </c:yVal>
          <c:bubbleSize>
            <c:numRef>
              <c:f>'16_F12'!$E$10</c:f>
              <c:numCache>
                <c:formatCode>_ * #\ ##0_ ;_ * \-#\ ##0_ ;_ * "-"??_ ;_ @_ </c:formatCode>
                <c:ptCount val="1"/>
                <c:pt idx="0">
                  <c:v>7545</c:v>
                </c:pt>
              </c:numCache>
            </c:numRef>
          </c:bubbleSize>
          <c:bubble3D val="0"/>
        </c:ser>
        <c:ser>
          <c:idx val="7"/>
          <c:order val="7"/>
          <c:tx>
            <c:strRef>
              <c:f>'16_F12'!$A$11</c:f>
              <c:strCache>
                <c:ptCount val="1"/>
                <c:pt idx="0">
                  <c:v>Japan</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'16_F12'!$C$11</c:f>
              <c:numCache>
                <c:formatCode>0.0</c:formatCode>
                <c:ptCount val="1"/>
                <c:pt idx="0">
                  <c:v>0.62</c:v>
                </c:pt>
              </c:numCache>
            </c:numRef>
          </c:xVal>
          <c:yVal>
            <c:numRef>
              <c:f>'16_F12'!$D$11</c:f>
              <c:numCache>
                <c:formatCode>0</c:formatCode>
                <c:ptCount val="1"/>
                <c:pt idx="0">
                  <c:v>85.97</c:v>
                </c:pt>
              </c:numCache>
            </c:numRef>
          </c:yVal>
          <c:bubbleSize>
            <c:numRef>
              <c:f>'16_F12'!$E$11</c:f>
              <c:numCache>
                <c:formatCode>_ * #\ ##0_ ;_ * \-#\ ##0_ ;_ * "-"??_ ;_ @_ </c:formatCode>
                <c:ptCount val="1"/>
                <c:pt idx="0">
                  <c:v>78659</c:v>
                </c:pt>
              </c:numCache>
            </c:numRef>
          </c:bubbleSize>
          <c:bubble3D val="0"/>
        </c:ser>
        <c:ser>
          <c:idx val="8"/>
          <c:order val="8"/>
          <c:tx>
            <c:strRef>
              <c:f>'16_F12'!$A$12</c:f>
              <c:strCache>
                <c:ptCount val="1"/>
                <c:pt idx="0">
                  <c:v>Kina</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'16_F12'!$C$12</c:f>
              <c:numCache>
                <c:formatCode>0.0</c:formatCode>
                <c:ptCount val="1"/>
                <c:pt idx="0">
                  <c:v>0.14000000000000001</c:v>
                </c:pt>
              </c:numCache>
            </c:numRef>
          </c:xVal>
          <c:yVal>
            <c:numRef>
              <c:f>'16_F12'!$D$12</c:f>
              <c:numCache>
                <c:formatCode>0</c:formatCode>
                <c:ptCount val="1"/>
                <c:pt idx="0">
                  <c:v>97.71</c:v>
                </c:pt>
              </c:numCache>
            </c:numRef>
          </c:yVal>
          <c:bubbleSize>
            <c:numRef>
              <c:f>'16_F12'!$E$12</c:f>
              <c:numCache>
                <c:formatCode>_ * #\ ##0_ ;_ * \-#\ ##0_ ;_ * "-"??_ ;_ @_ </c:formatCode>
                <c:ptCount val="1"/>
                <c:pt idx="0">
                  <c:v>186377</c:v>
                </c:pt>
              </c:numCache>
            </c:numRef>
          </c:bubbleSize>
          <c:bubble3D val="0"/>
        </c:ser>
        <c:ser>
          <c:idx val="9"/>
          <c:order val="9"/>
          <c:tx>
            <c:strRef>
              <c:f>'16_F12'!$A$13</c:f>
              <c:strCache>
                <c:ptCount val="1"/>
                <c:pt idx="0">
                  <c:v>Nederland</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'16_F12'!$C$13</c:f>
              <c:numCache>
                <c:formatCode>0.0</c:formatCode>
                <c:ptCount val="1"/>
                <c:pt idx="0">
                  <c:v>2.21</c:v>
                </c:pt>
              </c:numCache>
            </c:numRef>
          </c:xVal>
          <c:yVal>
            <c:numRef>
              <c:f>'16_F12'!$D$13</c:f>
              <c:numCache>
                <c:formatCode>0</c:formatCode>
                <c:ptCount val="1"/>
                <c:pt idx="0">
                  <c:v>147.44</c:v>
                </c:pt>
              </c:numCache>
            </c:numRef>
          </c:yVal>
          <c:bubbleSize>
            <c:numRef>
              <c:f>'16_F12'!$E$13</c:f>
              <c:numCache>
                <c:formatCode>_ * #\ ##0_ ;_ * \-#\ ##0_ ;_ * "-"??_ ;_ @_ </c:formatCode>
                <c:ptCount val="1"/>
                <c:pt idx="0">
                  <c:v>36893</c:v>
                </c:pt>
              </c:numCache>
            </c:numRef>
          </c:bubbleSize>
          <c:bubble3D val="0"/>
        </c:ser>
        <c:ser>
          <c:idx val="10"/>
          <c:order val="10"/>
          <c:tx>
            <c:strRef>
              <c:f>'16_F12'!$A$14</c:f>
              <c:strCache>
                <c:ptCount val="1"/>
                <c:pt idx="0">
                  <c:v>Norge</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'16_F12'!$C$14</c:f>
              <c:numCache>
                <c:formatCode>0.0</c:formatCode>
                <c:ptCount val="1"/>
                <c:pt idx="0">
                  <c:v>2.2999999999999998</c:v>
                </c:pt>
              </c:numCache>
            </c:numRef>
          </c:xVal>
          <c:yVal>
            <c:numRef>
              <c:f>'16_F12'!$D$14</c:f>
              <c:numCache>
                <c:formatCode>0</c:formatCode>
                <c:ptCount val="1"/>
                <c:pt idx="0">
                  <c:v>127.81</c:v>
                </c:pt>
              </c:numCache>
            </c:numRef>
          </c:yVal>
          <c:bubbleSize>
            <c:numRef>
              <c:f>'16_F12'!$E$14</c:f>
              <c:numCache>
                <c:formatCode>_ * #\ ##0_ ;_ * \-#\ ##0_ ;_ * "-"??_ ;_ @_ </c:formatCode>
                <c:ptCount val="1"/>
                <c:pt idx="0">
                  <c:v>11405</c:v>
                </c:pt>
              </c:numCache>
            </c:numRef>
          </c:bubbleSize>
          <c:bubble3D val="0"/>
        </c:ser>
        <c:ser>
          <c:idx val="11"/>
          <c:order val="11"/>
          <c:tx>
            <c:strRef>
              <c:f>'16_F12'!$A$15</c:f>
              <c:strCache>
                <c:ptCount val="1"/>
                <c:pt idx="0">
                  <c:v>Østerrike</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'16_F12'!$C$15</c:f>
              <c:numCache>
                <c:formatCode>0.0</c:formatCode>
                <c:ptCount val="1"/>
                <c:pt idx="0">
                  <c:v>1.6</c:v>
                </c:pt>
              </c:numCache>
            </c:numRef>
          </c:xVal>
          <c:yVal>
            <c:numRef>
              <c:f>'16_F12'!$D$15</c:f>
              <c:numCache>
                <c:formatCode>0</c:formatCode>
                <c:ptCount val="1"/>
                <c:pt idx="0">
                  <c:v>124.35</c:v>
                </c:pt>
              </c:numCache>
            </c:numRef>
          </c:yVal>
          <c:bubbleSize>
            <c:numRef>
              <c:f>'16_F12'!$E$15</c:f>
              <c:numCache>
                <c:formatCode>_ * #\ ##0_ ;_ * \-#\ ##0_ ;_ * "-"??_ ;_ @_ </c:formatCode>
                <c:ptCount val="1"/>
                <c:pt idx="0">
                  <c:v>13471</c:v>
                </c:pt>
              </c:numCache>
            </c:numRef>
          </c:bubbleSize>
          <c:bubble3D val="0"/>
        </c:ser>
        <c:ser>
          <c:idx val="12"/>
          <c:order val="12"/>
          <c:tx>
            <c:strRef>
              <c:f>'16_F12'!$A$16</c:f>
              <c:strCache>
                <c:ptCount val="1"/>
                <c:pt idx="0">
                  <c:v>Sør-Korea</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'16_F12'!$C$16</c:f>
              <c:numCache>
                <c:formatCode>0.0</c:formatCode>
                <c:ptCount val="1"/>
                <c:pt idx="0">
                  <c:v>0.99</c:v>
                </c:pt>
              </c:numCache>
            </c:numRef>
          </c:xVal>
          <c:yVal>
            <c:numRef>
              <c:f>'16_F12'!$D$16</c:f>
              <c:numCache>
                <c:formatCode>0</c:formatCode>
                <c:ptCount val="1"/>
                <c:pt idx="0">
                  <c:v>88.12</c:v>
                </c:pt>
              </c:numCache>
            </c:numRef>
          </c:yVal>
          <c:bubbleSize>
            <c:numRef>
              <c:f>'16_F12'!$E$16</c:f>
              <c:numCache>
                <c:formatCode>_ * #\ ##0_ ;_ * \-#\ ##0_ ;_ * "-"??_ ;_ @_ </c:formatCode>
                <c:ptCount val="1"/>
                <c:pt idx="0">
                  <c:v>49298</c:v>
                </c:pt>
              </c:numCache>
            </c:numRef>
          </c:bubbleSize>
          <c:bubble3D val="0"/>
        </c:ser>
        <c:ser>
          <c:idx val="13"/>
          <c:order val="13"/>
          <c:tx>
            <c:strRef>
              <c:f>'16_F12'!$A$17</c:f>
              <c:strCache>
                <c:ptCount val="1"/>
                <c:pt idx="0">
                  <c:v>Storbritannia</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'16_F12'!$C$17</c:f>
              <c:numCache>
                <c:formatCode>0.0</c:formatCode>
                <c:ptCount val="1"/>
                <c:pt idx="0">
                  <c:v>1.72</c:v>
                </c:pt>
              </c:numCache>
            </c:numRef>
          </c:xVal>
          <c:yVal>
            <c:numRef>
              <c:f>'16_F12'!$D$17</c:f>
              <c:numCache>
                <c:formatCode>0</c:formatCode>
                <c:ptCount val="1"/>
                <c:pt idx="0">
                  <c:v>138.15</c:v>
                </c:pt>
              </c:numCache>
            </c:numRef>
          </c:yVal>
          <c:bubbleSize>
            <c:numRef>
              <c:f>'16_F12'!$E$17</c:f>
              <c:numCache>
                <c:formatCode>_ * #\ ##0_ ;_ * \-#\ ##0_ ;_ * "-"??_ ;_ @_ </c:formatCode>
                <c:ptCount val="1"/>
                <c:pt idx="0">
                  <c:v>107894</c:v>
                </c:pt>
              </c:numCache>
            </c:numRef>
          </c:bubbleSize>
          <c:bubble3D val="0"/>
        </c:ser>
        <c:ser>
          <c:idx val="14"/>
          <c:order val="14"/>
          <c:tx>
            <c:strRef>
              <c:f>'16_F12'!$A$18</c:f>
              <c:strCache>
                <c:ptCount val="1"/>
                <c:pt idx="0">
                  <c:v>Sveits</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'16_F12'!$C$18</c:f>
              <c:numCache>
                <c:formatCode>0.0</c:formatCode>
                <c:ptCount val="1"/>
                <c:pt idx="0">
                  <c:v>3.36</c:v>
                </c:pt>
              </c:numCache>
            </c:numRef>
          </c:xVal>
          <c:yVal>
            <c:numRef>
              <c:f>'16_F12'!$D$18</c:f>
              <c:numCache>
                <c:formatCode>0</c:formatCode>
                <c:ptCount val="1"/>
                <c:pt idx="0">
                  <c:v>155.32</c:v>
                </c:pt>
              </c:numCache>
            </c:numRef>
          </c:yVal>
          <c:bubbleSize>
            <c:numRef>
              <c:f>'16_F12'!$E$18</c:f>
              <c:numCache>
                <c:formatCode>_ * #\ ##0_ ;_ * \-#\ ##0_ ;_ * "-"??_ ;_ @_ </c:formatCode>
                <c:ptCount val="1"/>
                <c:pt idx="0">
                  <c:v>26473</c:v>
                </c:pt>
              </c:numCache>
            </c:numRef>
          </c:bubbleSize>
          <c:bubble3D val="0"/>
        </c:ser>
        <c:ser>
          <c:idx val="15"/>
          <c:order val="15"/>
          <c:tx>
            <c:strRef>
              <c:f>'16_F12'!$A$19</c:f>
              <c:strCache>
                <c:ptCount val="1"/>
                <c:pt idx="0">
                  <c:v>Sverige</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'16_F12'!$C$19</c:f>
              <c:numCache>
                <c:formatCode>0.0</c:formatCode>
                <c:ptCount val="1"/>
                <c:pt idx="0">
                  <c:v>2.46</c:v>
                </c:pt>
              </c:numCache>
            </c:numRef>
          </c:xVal>
          <c:yVal>
            <c:numRef>
              <c:f>'16_F12'!$D$19</c:f>
              <c:numCache>
                <c:formatCode>0</c:formatCode>
                <c:ptCount val="1"/>
                <c:pt idx="0">
                  <c:v>132.69</c:v>
                </c:pt>
              </c:numCache>
            </c:numRef>
          </c:yVal>
          <c:bubbleSize>
            <c:numRef>
              <c:f>'16_F12'!$E$19</c:f>
              <c:numCache>
                <c:formatCode>_ * #\ ##0_ ;_ * \-#\ ##0_ ;_ * "-"??_ ;_ @_ </c:formatCode>
                <c:ptCount val="1"/>
                <c:pt idx="0">
                  <c:v>23204</c:v>
                </c:pt>
              </c:numCache>
            </c:numRef>
          </c:bubbleSize>
          <c:bubble3D val="0"/>
        </c:ser>
        <c:ser>
          <c:idx val="16"/>
          <c:order val="16"/>
          <c:tx>
            <c:strRef>
              <c:f>'16_F12'!$A$20</c:f>
              <c:strCache>
                <c:ptCount val="1"/>
                <c:pt idx="0">
                  <c:v>Tyskland</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'16_F12'!$C$20</c:f>
              <c:numCache>
                <c:formatCode>0.0</c:formatCode>
                <c:ptCount val="1"/>
                <c:pt idx="0">
                  <c:v>1.23</c:v>
                </c:pt>
              </c:numCache>
            </c:numRef>
          </c:xVal>
          <c:yVal>
            <c:numRef>
              <c:f>'16_F12'!$D$20</c:f>
              <c:numCache>
                <c:formatCode>0</c:formatCode>
                <c:ptCount val="1"/>
                <c:pt idx="0">
                  <c:v>121.59</c:v>
                </c:pt>
              </c:numCache>
            </c:numRef>
          </c:yVal>
          <c:bubbleSize>
            <c:numRef>
              <c:f>'16_F12'!$E$20</c:f>
              <c:numCache>
                <c:formatCode>_ * #\ ##0_ ;_ * \-#\ ##0_ ;_ * "-"??_ ;_ @_ </c:formatCode>
                <c:ptCount val="1"/>
                <c:pt idx="0">
                  <c:v>100457</c:v>
                </c:pt>
              </c:numCache>
            </c:numRef>
          </c:bubbleSize>
          <c:bubble3D val="0"/>
        </c:ser>
        <c:ser>
          <c:idx val="17"/>
          <c:order val="17"/>
          <c:tx>
            <c:strRef>
              <c:f>'16_F12'!$A$21</c:f>
              <c:strCache>
                <c:ptCount val="1"/>
                <c:pt idx="0">
                  <c:v>USA</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'16_F12'!$C$21</c:f>
              <c:numCache>
                <c:formatCode>0.0</c:formatCode>
                <c:ptCount val="1"/>
                <c:pt idx="0">
                  <c:v>1.21</c:v>
                </c:pt>
              </c:numCache>
            </c:numRef>
          </c:xVal>
          <c:yVal>
            <c:numRef>
              <c:f>'16_F12'!$D$21</c:f>
              <c:numCache>
                <c:formatCode>0</c:formatCode>
                <c:ptCount val="1"/>
                <c:pt idx="0">
                  <c:v>138.06</c:v>
                </c:pt>
              </c:numCache>
            </c:numRef>
          </c:yVal>
          <c:bubbleSize>
            <c:numRef>
              <c:f>'16_F12'!$E$21</c:f>
              <c:numCache>
                <c:formatCode>_ * #\ ##0_ ;_ * \-#\ ##0_ ;_ * "-"??_ ;_ @_ </c:formatCode>
                <c:ptCount val="1"/>
                <c:pt idx="0">
                  <c:v>376804</c:v>
                </c:pt>
              </c:numCache>
            </c:numRef>
          </c:bubbleSize>
          <c:bubble3D val="0"/>
        </c:ser>
        <c:ser>
          <c:idx val="18"/>
          <c:order val="18"/>
          <c:tx>
            <c:strRef>
              <c:f>Bibl1!#REF!</c:f>
              <c:strCache>
                <c:ptCount val="1"/>
                <c:pt idx="0">
                  <c:v>#REF!</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Bibl1!#REF!</c:f>
            </c:numRef>
          </c:xVal>
          <c:yVal>
            <c:numRef>
              <c:f>Bibl1!#REF!</c:f>
              <c:numCache>
                <c:formatCode>General</c:formatCode>
                <c:ptCount val="1"/>
                <c:pt idx="0">
                  <c:v>1</c:v>
                </c:pt>
              </c:numCache>
            </c:numRef>
          </c:yVal>
          <c:bubbleSize>
            <c:numRef>
              <c:f>Bibl1!#REF!</c:f>
              <c:numCache>
                <c:formatCode>General</c:formatCode>
                <c:ptCount val="1"/>
                <c:pt idx="0">
                  <c:v>1</c:v>
                </c:pt>
              </c:numCache>
            </c:numRef>
          </c:bubbleSize>
          <c:bubble3D val="0"/>
        </c:ser>
        <c:dLbls>
          <c:showLegendKey val="0"/>
          <c:showVal val="1"/>
          <c:showCatName val="0"/>
          <c:showSerName val="0"/>
          <c:showPercent val="0"/>
          <c:showBubbleSize val="0"/>
        </c:dLbls>
        <c:bubbleScale val="100"/>
        <c:showNegBubbles val="0"/>
        <c:axId val="-1704715024"/>
        <c:axId val="-1704701968"/>
      </c:bubbleChart>
      <c:valAx>
        <c:axId val="-1704715024"/>
        <c:scaling>
          <c:orientation val="minMax"/>
          <c:max val="3.5"/>
          <c:min val="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Antall artikler 2012 per 1000 capita¹</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704701968"/>
        <c:crosses val="autoZero"/>
        <c:crossBetween val="midCat"/>
        <c:minorUnit val="0.25"/>
      </c:valAx>
      <c:valAx>
        <c:axId val="-1704701968"/>
        <c:scaling>
          <c:orientation val="minMax"/>
          <c:max val="160"/>
          <c:min val="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Relativ siteringsindeks 2008-2011²</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7047150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'16_F12'!$B$4</c:f>
              <c:strCache>
                <c:ptCount val="1"/>
                <c:pt idx="0">
                  <c:v>Australia</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'16_F12'!$C$4</c:f>
              <c:numCache>
                <c:formatCode>0.0</c:formatCode>
                <c:ptCount val="1"/>
                <c:pt idx="0">
                  <c:v>2.1800000000000002</c:v>
                </c:pt>
              </c:numCache>
            </c:numRef>
          </c:xVal>
          <c:yVal>
            <c:numRef>
              <c:f>'16_F12'!$D$4</c:f>
              <c:numCache>
                <c:formatCode>0</c:formatCode>
                <c:ptCount val="1"/>
                <c:pt idx="0">
                  <c:v>124.77</c:v>
                </c:pt>
              </c:numCache>
            </c:numRef>
          </c:yVal>
          <c:bubbleSize>
            <c:numRef>
              <c:f>'16_F12'!$E$4</c:f>
              <c:numCache>
                <c:formatCode>_ * #\ ##0_ ;_ * \-#\ ##0_ ;_ * "-"??_ ;_ @_ </c:formatCode>
                <c:ptCount val="1"/>
                <c:pt idx="0">
                  <c:v>49686</c:v>
                </c:pt>
              </c:numCache>
            </c:numRef>
          </c:bubbleSize>
          <c:bubble3D val="0"/>
        </c:ser>
        <c:ser>
          <c:idx val="1"/>
          <c:order val="1"/>
          <c:tx>
            <c:strRef>
              <c:f>'16_F12'!$B$5</c:f>
              <c:strCache>
                <c:ptCount val="1"/>
                <c:pt idx="0">
                  <c:v>Belgium</c:v>
                </c:pt>
              </c:strCache>
            </c:strRef>
          </c:tx>
          <c:spPr>
            <a:solidFill>
              <a:schemeClr val="accent2">
                <a:alpha val="75000"/>
              </a:schemeClr>
            </a:solidFill>
            <a:ln w="25400">
              <a:noFill/>
            </a:ln>
            <a:effectLst/>
          </c:spPr>
          <c:invertIfNegative val="0"/>
          <c:dLbls>
            <c:dLbl>
              <c:idx val="0"/>
              <c:layout>
                <c:manualLayout>
                  <c:x val="-0.11591450964183929"/>
                  <c:y val="-2.4529307694090563E-2"/>
                </c:manualLayout>
              </c:layout>
              <c:dLblPos val="r"/>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l"/>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'16_F12'!$C$5</c:f>
              <c:numCache>
                <c:formatCode>0.0</c:formatCode>
                <c:ptCount val="1"/>
                <c:pt idx="0">
                  <c:v>1.81</c:v>
                </c:pt>
              </c:numCache>
            </c:numRef>
          </c:xVal>
          <c:yVal>
            <c:numRef>
              <c:f>'16_F12'!$D$5</c:f>
              <c:numCache>
                <c:formatCode>0</c:formatCode>
                <c:ptCount val="1"/>
                <c:pt idx="0">
                  <c:v>131.01</c:v>
                </c:pt>
              </c:numCache>
            </c:numRef>
          </c:yVal>
          <c:bubbleSize>
            <c:numRef>
              <c:f>'16_F12'!$E$5</c:f>
              <c:numCache>
                <c:formatCode>_ * #\ ##0_ ;_ * \-#\ ##0_ ;_ * "-"??_ ;_ @_ </c:formatCode>
                <c:ptCount val="1"/>
                <c:pt idx="0">
                  <c:v>19886</c:v>
                </c:pt>
              </c:numCache>
            </c:numRef>
          </c:bubbleSize>
          <c:bubble3D val="0"/>
        </c:ser>
        <c:ser>
          <c:idx val="2"/>
          <c:order val="2"/>
          <c:tx>
            <c:strRef>
              <c:f>'16_F12'!$B$6</c:f>
              <c:strCache>
                <c:ptCount val="1"/>
                <c:pt idx="0">
                  <c:v>Canada</c:v>
                </c:pt>
              </c:strCache>
            </c:strRef>
          </c:tx>
          <c:spPr>
            <a:solidFill>
              <a:schemeClr val="accent3">
                <a:alpha val="75000"/>
              </a:schemeClr>
            </a:solidFill>
            <a:ln w="25400">
              <a:noFill/>
            </a:ln>
            <a:effectLst/>
          </c:spPr>
          <c:invertIfNegative val="0"/>
          <c:dLbls>
            <c:dLbl>
              <c:idx val="0"/>
              <c:layout>
                <c:manualLayout>
                  <c:x val="-6.1531690683873513E-2"/>
                  <c:y val="6.8682061543453576E-2"/>
                </c:manualLayout>
              </c:layout>
              <c:dLblPos val="r"/>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'16_F12'!$C$6</c:f>
              <c:numCache>
                <c:formatCode>0.0</c:formatCode>
                <c:ptCount val="1"/>
                <c:pt idx="0">
                  <c:v>1.78</c:v>
                </c:pt>
              </c:numCache>
            </c:numRef>
          </c:xVal>
          <c:yVal>
            <c:numRef>
              <c:f>'16_F12'!$D$6</c:f>
              <c:numCache>
                <c:formatCode>0</c:formatCode>
                <c:ptCount val="1"/>
                <c:pt idx="0">
                  <c:v>127.44</c:v>
                </c:pt>
              </c:numCache>
            </c:numRef>
          </c:yVal>
          <c:bubbleSize>
            <c:numRef>
              <c:f>'16_F12'!$E$6</c:f>
              <c:numCache>
                <c:formatCode>_ * #\ ##0_ ;_ * \-#\ ##0_ ;_ * "-"??_ ;_ @_ </c:formatCode>
                <c:ptCount val="1"/>
                <c:pt idx="0">
                  <c:v>61530</c:v>
                </c:pt>
              </c:numCache>
            </c:numRef>
          </c:bubbleSize>
          <c:bubble3D val="0"/>
        </c:ser>
        <c:ser>
          <c:idx val="3"/>
          <c:order val="3"/>
          <c:tx>
            <c:strRef>
              <c:f>'16_F12'!$B$7</c:f>
              <c:strCache>
                <c:ptCount val="1"/>
                <c:pt idx="0">
                  <c:v>Denmark</c:v>
                </c:pt>
              </c:strCache>
            </c:strRef>
          </c:tx>
          <c:spPr>
            <a:solidFill>
              <a:schemeClr val="accent4">
                <a:alpha val="75000"/>
              </a:schemeClr>
            </a:solidFill>
            <a:ln w="25400">
              <a:noFill/>
            </a:ln>
            <a:effectLst/>
          </c:spPr>
          <c:invertIfNegative val="0"/>
          <c:dLbls>
            <c:dLbl>
              <c:idx val="0"/>
              <c:layout>
                <c:manualLayout>
                  <c:x val="-5.0510881653386491E-2"/>
                  <c:y val="-6.8171478565179355E-2"/>
                </c:manualLayout>
              </c:layout>
              <c:dLblPos val="r"/>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mn-cs"/>
                  </a:defRPr>
                </a:pPr>
                <a:endParaRPr lang="nb-NO"/>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'16_F12'!$C$7</c:f>
              <c:numCache>
                <c:formatCode>0.0</c:formatCode>
                <c:ptCount val="1"/>
                <c:pt idx="0">
                  <c:v>2.67</c:v>
                </c:pt>
              </c:numCache>
            </c:numRef>
          </c:xVal>
          <c:yVal>
            <c:numRef>
              <c:f>'16_F12'!$D$7</c:f>
              <c:numCache>
                <c:formatCode>0</c:formatCode>
                <c:ptCount val="1"/>
                <c:pt idx="0">
                  <c:v>148.1</c:v>
                </c:pt>
              </c:numCache>
            </c:numRef>
          </c:yVal>
          <c:bubbleSize>
            <c:numRef>
              <c:f>'16_F12'!$E$7</c:f>
              <c:numCache>
                <c:formatCode>_ * #\ ##0_ ;_ * \-#\ ##0_ ;_ * "-"??_ ;_ @_ </c:formatCode>
                <c:ptCount val="1"/>
                <c:pt idx="0">
                  <c:v>14881</c:v>
                </c:pt>
              </c:numCache>
            </c:numRef>
          </c:bubbleSize>
          <c:bubble3D val="0"/>
        </c:ser>
        <c:ser>
          <c:idx val="4"/>
          <c:order val="4"/>
          <c:tx>
            <c:strRef>
              <c:f>'16_F12'!$B$8</c:f>
              <c:strCache>
                <c:ptCount val="1"/>
                <c:pt idx="0">
                  <c:v>Finland</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'16_F12'!$C$8</c:f>
              <c:numCache>
                <c:formatCode>0.0</c:formatCode>
                <c:ptCount val="1"/>
                <c:pt idx="0">
                  <c:v>2.08</c:v>
                </c:pt>
              </c:numCache>
            </c:numRef>
          </c:xVal>
          <c:yVal>
            <c:numRef>
              <c:f>'16_F12'!$D$8</c:f>
              <c:numCache>
                <c:formatCode>0</c:formatCode>
                <c:ptCount val="1"/>
                <c:pt idx="0">
                  <c:v>125.69</c:v>
                </c:pt>
              </c:numCache>
            </c:numRef>
          </c:yVal>
          <c:bubbleSize>
            <c:numRef>
              <c:f>'16_F12'!$E$8</c:f>
              <c:numCache>
                <c:formatCode>_ * #\ ##0_ ;_ * \-#\ ##0_ ;_ * "-"??_ ;_ @_ </c:formatCode>
                <c:ptCount val="1"/>
                <c:pt idx="0">
                  <c:v>11213</c:v>
                </c:pt>
              </c:numCache>
            </c:numRef>
          </c:bubbleSize>
          <c:bubble3D val="0"/>
        </c:ser>
        <c:ser>
          <c:idx val="5"/>
          <c:order val="5"/>
          <c:tx>
            <c:strRef>
              <c:f>'16_F12'!$B$9</c:f>
              <c:strCache>
                <c:ptCount val="1"/>
                <c:pt idx="0">
                  <c:v>France</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'16_F12'!$C$9</c:f>
              <c:numCache>
                <c:formatCode>0.0</c:formatCode>
                <c:ptCount val="1"/>
                <c:pt idx="0">
                  <c:v>1.07</c:v>
                </c:pt>
              </c:numCache>
            </c:numRef>
          </c:xVal>
          <c:yVal>
            <c:numRef>
              <c:f>'16_F12'!$D$9</c:f>
              <c:numCache>
                <c:formatCode>0</c:formatCode>
                <c:ptCount val="1"/>
                <c:pt idx="0">
                  <c:v>114.85</c:v>
                </c:pt>
              </c:numCache>
            </c:numRef>
          </c:yVal>
          <c:bubbleSize>
            <c:numRef>
              <c:f>'16_F12'!$E$9</c:f>
              <c:numCache>
                <c:formatCode>_ * #\ ##0_ ;_ * \-#\ ##0_ ;_ * "-"??_ ;_ @_ </c:formatCode>
                <c:ptCount val="1"/>
                <c:pt idx="0">
                  <c:v>69948</c:v>
                </c:pt>
              </c:numCache>
            </c:numRef>
          </c:bubbleSize>
          <c:bubble3D val="0"/>
        </c:ser>
        <c:ser>
          <c:idx val="6"/>
          <c:order val="6"/>
          <c:tx>
            <c:strRef>
              <c:f>'16_F12'!$B$10</c:f>
              <c:strCache>
                <c:ptCount val="1"/>
                <c:pt idx="0">
                  <c:v>Ireland</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'16_F12'!$C$10</c:f>
              <c:numCache>
                <c:formatCode>0.0</c:formatCode>
                <c:ptCount val="1"/>
                <c:pt idx="0">
                  <c:v>1.65</c:v>
                </c:pt>
              </c:numCache>
            </c:numRef>
          </c:xVal>
          <c:yVal>
            <c:numRef>
              <c:f>'16_F12'!$D$10</c:f>
              <c:numCache>
                <c:formatCode>0</c:formatCode>
                <c:ptCount val="1"/>
                <c:pt idx="0">
                  <c:v>126.9</c:v>
                </c:pt>
              </c:numCache>
            </c:numRef>
          </c:yVal>
          <c:bubbleSize>
            <c:numRef>
              <c:f>'16_F12'!$E$10</c:f>
              <c:numCache>
                <c:formatCode>_ * #\ ##0_ ;_ * \-#\ ##0_ ;_ * "-"??_ ;_ @_ </c:formatCode>
                <c:ptCount val="1"/>
                <c:pt idx="0">
                  <c:v>7545</c:v>
                </c:pt>
              </c:numCache>
            </c:numRef>
          </c:bubbleSize>
          <c:bubble3D val="0"/>
        </c:ser>
        <c:ser>
          <c:idx val="7"/>
          <c:order val="7"/>
          <c:tx>
            <c:strRef>
              <c:f>'16_F12'!$B$11</c:f>
              <c:strCache>
                <c:ptCount val="1"/>
                <c:pt idx="0">
                  <c:v>Japan</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'16_F12'!$C$11</c:f>
              <c:numCache>
                <c:formatCode>0.0</c:formatCode>
                <c:ptCount val="1"/>
                <c:pt idx="0">
                  <c:v>0.62</c:v>
                </c:pt>
              </c:numCache>
            </c:numRef>
          </c:xVal>
          <c:yVal>
            <c:numRef>
              <c:f>'16_F12'!$D$11</c:f>
              <c:numCache>
                <c:formatCode>0</c:formatCode>
                <c:ptCount val="1"/>
                <c:pt idx="0">
                  <c:v>85.97</c:v>
                </c:pt>
              </c:numCache>
            </c:numRef>
          </c:yVal>
          <c:bubbleSize>
            <c:numRef>
              <c:f>'16_F12'!$E$11</c:f>
              <c:numCache>
                <c:formatCode>_ * #\ ##0_ ;_ * \-#\ ##0_ ;_ * "-"??_ ;_ @_ </c:formatCode>
                <c:ptCount val="1"/>
                <c:pt idx="0">
                  <c:v>78659</c:v>
                </c:pt>
              </c:numCache>
            </c:numRef>
          </c:bubbleSize>
          <c:bubble3D val="0"/>
        </c:ser>
        <c:ser>
          <c:idx val="8"/>
          <c:order val="8"/>
          <c:tx>
            <c:strRef>
              <c:f>'16_F12'!$B$12</c:f>
              <c:strCache>
                <c:ptCount val="1"/>
                <c:pt idx="0">
                  <c:v>China</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'16_F12'!$C$12</c:f>
              <c:numCache>
                <c:formatCode>0.0</c:formatCode>
                <c:ptCount val="1"/>
                <c:pt idx="0">
                  <c:v>0.14000000000000001</c:v>
                </c:pt>
              </c:numCache>
            </c:numRef>
          </c:xVal>
          <c:yVal>
            <c:numRef>
              <c:f>'16_F12'!$D$12</c:f>
              <c:numCache>
                <c:formatCode>0</c:formatCode>
                <c:ptCount val="1"/>
                <c:pt idx="0">
                  <c:v>97.71</c:v>
                </c:pt>
              </c:numCache>
            </c:numRef>
          </c:yVal>
          <c:bubbleSize>
            <c:numRef>
              <c:f>'16_F12'!$E$12</c:f>
              <c:numCache>
                <c:formatCode>_ * #\ ##0_ ;_ * \-#\ ##0_ ;_ * "-"??_ ;_ @_ </c:formatCode>
                <c:ptCount val="1"/>
                <c:pt idx="0">
                  <c:v>186377</c:v>
                </c:pt>
              </c:numCache>
            </c:numRef>
          </c:bubbleSize>
          <c:bubble3D val="0"/>
        </c:ser>
        <c:ser>
          <c:idx val="9"/>
          <c:order val="9"/>
          <c:tx>
            <c:strRef>
              <c:f>'16_F12'!$B$13</c:f>
              <c:strCache>
                <c:ptCount val="1"/>
                <c:pt idx="0">
                  <c:v>The Netherlands</c:v>
                </c:pt>
              </c:strCache>
            </c:strRef>
          </c:tx>
          <c:spPr>
            <a:solidFill>
              <a:schemeClr val="accent4">
                <a:lumMod val="60000"/>
                <a:alpha val="75000"/>
              </a:schemeClr>
            </a:solidFill>
            <a:ln w="25400">
              <a:noFill/>
            </a:ln>
            <a:effectLst/>
          </c:spPr>
          <c:invertIfNegative val="0"/>
          <c:dLbls>
            <c:dLbl>
              <c:idx val="0"/>
              <c:layout>
                <c:manualLayout>
                  <c:x val="-0.16554152379455769"/>
                  <c:y val="-8.0702604482132054E-2"/>
                </c:manualLayout>
              </c:layout>
              <c:dLblPos val="r"/>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'16_F12'!$C$13</c:f>
              <c:numCache>
                <c:formatCode>0.0</c:formatCode>
                <c:ptCount val="1"/>
                <c:pt idx="0">
                  <c:v>2.21</c:v>
                </c:pt>
              </c:numCache>
            </c:numRef>
          </c:xVal>
          <c:yVal>
            <c:numRef>
              <c:f>'16_F12'!$D$13</c:f>
              <c:numCache>
                <c:formatCode>0</c:formatCode>
                <c:ptCount val="1"/>
                <c:pt idx="0">
                  <c:v>147.44</c:v>
                </c:pt>
              </c:numCache>
            </c:numRef>
          </c:yVal>
          <c:bubbleSize>
            <c:numRef>
              <c:f>'16_F12'!$E$13</c:f>
              <c:numCache>
                <c:formatCode>_ * #\ ##0_ ;_ * \-#\ ##0_ ;_ * "-"??_ ;_ @_ </c:formatCode>
                <c:ptCount val="1"/>
                <c:pt idx="0">
                  <c:v>36893</c:v>
                </c:pt>
              </c:numCache>
            </c:numRef>
          </c:bubbleSize>
          <c:bubble3D val="0"/>
        </c:ser>
        <c:ser>
          <c:idx val="10"/>
          <c:order val="10"/>
          <c:tx>
            <c:strRef>
              <c:f>'16_F12'!$B$14</c:f>
              <c:strCache>
                <c:ptCount val="1"/>
                <c:pt idx="0">
                  <c:v>Norway</c:v>
                </c:pt>
              </c:strCache>
            </c:strRef>
          </c:tx>
          <c:spPr>
            <a:solidFill>
              <a:schemeClr val="accent5">
                <a:lumMod val="60000"/>
                <a:alpha val="75000"/>
              </a:schemeClr>
            </a:solidFill>
            <a:ln w="25400">
              <a:noFill/>
            </a:ln>
            <a:effectLst/>
          </c:spPr>
          <c:invertIfNegative val="0"/>
          <c:dLbls>
            <c:dLbl>
              <c:idx val="0"/>
              <c:layout>
                <c:manualLayout>
                  <c:x val="-1.4638607926018461E-2"/>
                  <c:y val="1.9536019536019536E-2"/>
                </c:manualLayout>
              </c:layout>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'16_F12'!$C$14</c:f>
              <c:numCache>
                <c:formatCode>0.0</c:formatCode>
                <c:ptCount val="1"/>
                <c:pt idx="0">
                  <c:v>2.2999999999999998</c:v>
                </c:pt>
              </c:numCache>
            </c:numRef>
          </c:xVal>
          <c:yVal>
            <c:numRef>
              <c:f>'16_F12'!$D$14</c:f>
              <c:numCache>
                <c:formatCode>0</c:formatCode>
                <c:ptCount val="1"/>
                <c:pt idx="0">
                  <c:v>127.81</c:v>
                </c:pt>
              </c:numCache>
            </c:numRef>
          </c:yVal>
          <c:bubbleSize>
            <c:numRef>
              <c:f>'16_F12'!$E$14</c:f>
              <c:numCache>
                <c:formatCode>_ * #\ ##0_ ;_ * \-#\ ##0_ ;_ * "-"??_ ;_ @_ </c:formatCode>
                <c:ptCount val="1"/>
                <c:pt idx="0">
                  <c:v>11405</c:v>
                </c:pt>
              </c:numCache>
            </c:numRef>
          </c:bubbleSize>
          <c:bubble3D val="0"/>
        </c:ser>
        <c:ser>
          <c:idx val="11"/>
          <c:order val="11"/>
          <c:tx>
            <c:strRef>
              <c:f>'16_F12'!$B$15</c:f>
              <c:strCache>
                <c:ptCount val="1"/>
                <c:pt idx="0">
                  <c:v>Austria</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'16_F12'!$C$15</c:f>
              <c:numCache>
                <c:formatCode>0.0</c:formatCode>
                <c:ptCount val="1"/>
                <c:pt idx="0">
                  <c:v>1.6</c:v>
                </c:pt>
              </c:numCache>
            </c:numRef>
          </c:xVal>
          <c:yVal>
            <c:numRef>
              <c:f>'16_F12'!$D$15</c:f>
              <c:numCache>
                <c:formatCode>0</c:formatCode>
                <c:ptCount val="1"/>
                <c:pt idx="0">
                  <c:v>124.35</c:v>
                </c:pt>
              </c:numCache>
            </c:numRef>
          </c:yVal>
          <c:bubbleSize>
            <c:numRef>
              <c:f>'16_F12'!$E$15</c:f>
              <c:numCache>
                <c:formatCode>_ * #\ ##0_ ;_ * \-#\ ##0_ ;_ * "-"??_ ;_ @_ </c:formatCode>
                <c:ptCount val="1"/>
                <c:pt idx="0">
                  <c:v>13471</c:v>
                </c:pt>
              </c:numCache>
            </c:numRef>
          </c:bubbleSize>
          <c:bubble3D val="0"/>
        </c:ser>
        <c:ser>
          <c:idx val="12"/>
          <c:order val="12"/>
          <c:tx>
            <c:strRef>
              <c:f>'16_F12'!$B$16</c:f>
              <c:strCache>
                <c:ptCount val="1"/>
                <c:pt idx="0">
                  <c:v>South Korea</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'16_F12'!$C$16</c:f>
              <c:numCache>
                <c:formatCode>0.0</c:formatCode>
                <c:ptCount val="1"/>
                <c:pt idx="0">
                  <c:v>0.99</c:v>
                </c:pt>
              </c:numCache>
            </c:numRef>
          </c:xVal>
          <c:yVal>
            <c:numRef>
              <c:f>'16_F12'!$D$16</c:f>
              <c:numCache>
                <c:formatCode>0</c:formatCode>
                <c:ptCount val="1"/>
                <c:pt idx="0">
                  <c:v>88.12</c:v>
                </c:pt>
              </c:numCache>
            </c:numRef>
          </c:yVal>
          <c:bubbleSize>
            <c:numRef>
              <c:f>'16_F12'!$E$16</c:f>
              <c:numCache>
                <c:formatCode>_ * #\ ##0_ ;_ * \-#\ ##0_ ;_ * "-"??_ ;_ @_ </c:formatCode>
                <c:ptCount val="1"/>
                <c:pt idx="0">
                  <c:v>49298</c:v>
                </c:pt>
              </c:numCache>
            </c:numRef>
          </c:bubbleSize>
          <c:bubble3D val="0"/>
        </c:ser>
        <c:ser>
          <c:idx val="13"/>
          <c:order val="13"/>
          <c:tx>
            <c:strRef>
              <c:f>'16_F12'!$B$17</c:f>
              <c:strCache>
                <c:ptCount val="1"/>
                <c:pt idx="0">
                  <c:v>United Kingdom</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'16_F12'!$C$17</c:f>
              <c:numCache>
                <c:formatCode>0.0</c:formatCode>
                <c:ptCount val="1"/>
                <c:pt idx="0">
                  <c:v>1.72</c:v>
                </c:pt>
              </c:numCache>
            </c:numRef>
          </c:xVal>
          <c:yVal>
            <c:numRef>
              <c:f>'16_F12'!$D$17</c:f>
              <c:numCache>
                <c:formatCode>0</c:formatCode>
                <c:ptCount val="1"/>
                <c:pt idx="0">
                  <c:v>138.15</c:v>
                </c:pt>
              </c:numCache>
            </c:numRef>
          </c:yVal>
          <c:bubbleSize>
            <c:numRef>
              <c:f>'16_F12'!$E$17</c:f>
              <c:numCache>
                <c:formatCode>_ * #\ ##0_ ;_ * \-#\ ##0_ ;_ * "-"??_ ;_ @_ </c:formatCode>
                <c:ptCount val="1"/>
                <c:pt idx="0">
                  <c:v>107894</c:v>
                </c:pt>
              </c:numCache>
            </c:numRef>
          </c:bubbleSize>
          <c:bubble3D val="0"/>
        </c:ser>
        <c:ser>
          <c:idx val="14"/>
          <c:order val="14"/>
          <c:tx>
            <c:strRef>
              <c:f>'16_F12'!$B$18</c:f>
              <c:strCache>
                <c:ptCount val="1"/>
                <c:pt idx="0">
                  <c:v>Switzerland</c:v>
                </c:pt>
              </c:strCache>
            </c:strRef>
          </c:tx>
          <c:spPr>
            <a:solidFill>
              <a:schemeClr val="accent3">
                <a:lumMod val="80000"/>
                <a:lumOff val="20000"/>
                <a:alpha val="75000"/>
              </a:schemeClr>
            </a:solidFill>
            <a:ln w="25400">
              <a:noFill/>
            </a:ln>
            <a:effectLst/>
          </c:spPr>
          <c:invertIfNegative val="0"/>
          <c:dLbls>
            <c:dLbl>
              <c:idx val="0"/>
              <c:layout/>
              <c:dLblPos val="b"/>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'16_F12'!$C$18</c:f>
              <c:numCache>
                <c:formatCode>0.0</c:formatCode>
                <c:ptCount val="1"/>
                <c:pt idx="0">
                  <c:v>3.36</c:v>
                </c:pt>
              </c:numCache>
            </c:numRef>
          </c:xVal>
          <c:yVal>
            <c:numRef>
              <c:f>'16_F12'!$D$18</c:f>
              <c:numCache>
                <c:formatCode>0</c:formatCode>
                <c:ptCount val="1"/>
                <c:pt idx="0">
                  <c:v>155.32</c:v>
                </c:pt>
              </c:numCache>
            </c:numRef>
          </c:yVal>
          <c:bubbleSize>
            <c:numRef>
              <c:f>'16_F12'!$E$18</c:f>
              <c:numCache>
                <c:formatCode>_ * #\ ##0_ ;_ * \-#\ ##0_ ;_ * "-"??_ ;_ @_ </c:formatCode>
                <c:ptCount val="1"/>
                <c:pt idx="0">
                  <c:v>26473</c:v>
                </c:pt>
              </c:numCache>
            </c:numRef>
          </c:bubbleSize>
          <c:bubble3D val="0"/>
        </c:ser>
        <c:ser>
          <c:idx val="15"/>
          <c:order val="15"/>
          <c:tx>
            <c:strRef>
              <c:f>'16_F12'!$B$19</c:f>
              <c:strCache>
                <c:ptCount val="1"/>
                <c:pt idx="0">
                  <c:v>Sweden</c:v>
                </c:pt>
              </c:strCache>
            </c:strRef>
          </c:tx>
          <c:spPr>
            <a:solidFill>
              <a:schemeClr val="accent4">
                <a:lumMod val="80000"/>
                <a:lumOff val="20000"/>
                <a:alpha val="75000"/>
              </a:schemeClr>
            </a:solidFill>
            <a:ln w="25400">
              <a:noFill/>
            </a:ln>
            <a:effectLst/>
          </c:spPr>
          <c:invertIfNegative val="0"/>
          <c:dLbls>
            <c:dLbl>
              <c:idx val="0"/>
              <c:layout>
                <c:manualLayout>
                  <c:x val="-1.9518143901358066E-2"/>
                  <c:y val="0"/>
                </c:manualLayout>
              </c:layout>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'16_F12'!$C$19</c:f>
              <c:numCache>
                <c:formatCode>0.0</c:formatCode>
                <c:ptCount val="1"/>
                <c:pt idx="0">
                  <c:v>2.46</c:v>
                </c:pt>
              </c:numCache>
            </c:numRef>
          </c:xVal>
          <c:yVal>
            <c:numRef>
              <c:f>'16_F12'!$D$19</c:f>
              <c:numCache>
                <c:formatCode>0</c:formatCode>
                <c:ptCount val="1"/>
                <c:pt idx="0">
                  <c:v>132.69</c:v>
                </c:pt>
              </c:numCache>
            </c:numRef>
          </c:yVal>
          <c:bubbleSize>
            <c:numRef>
              <c:f>'16_F12'!$E$19</c:f>
              <c:numCache>
                <c:formatCode>_ * #\ ##0_ ;_ * \-#\ ##0_ ;_ * "-"??_ ;_ @_ </c:formatCode>
                <c:ptCount val="1"/>
                <c:pt idx="0">
                  <c:v>23204</c:v>
                </c:pt>
              </c:numCache>
            </c:numRef>
          </c:bubbleSize>
          <c:bubble3D val="0"/>
        </c:ser>
        <c:ser>
          <c:idx val="16"/>
          <c:order val="16"/>
          <c:tx>
            <c:strRef>
              <c:f>'16_F12'!$B$20</c:f>
              <c:strCache>
                <c:ptCount val="1"/>
                <c:pt idx="0">
                  <c:v>Germany</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'16_F12'!$C$20</c:f>
              <c:numCache>
                <c:formatCode>0.0</c:formatCode>
                <c:ptCount val="1"/>
                <c:pt idx="0">
                  <c:v>1.23</c:v>
                </c:pt>
              </c:numCache>
            </c:numRef>
          </c:xVal>
          <c:yVal>
            <c:numRef>
              <c:f>'16_F12'!$D$20</c:f>
              <c:numCache>
                <c:formatCode>0</c:formatCode>
                <c:ptCount val="1"/>
                <c:pt idx="0">
                  <c:v>121.59</c:v>
                </c:pt>
              </c:numCache>
            </c:numRef>
          </c:yVal>
          <c:bubbleSize>
            <c:numRef>
              <c:f>'16_F12'!$E$20</c:f>
              <c:numCache>
                <c:formatCode>_ * #\ ##0_ ;_ * \-#\ ##0_ ;_ * "-"??_ ;_ @_ </c:formatCode>
                <c:ptCount val="1"/>
                <c:pt idx="0">
                  <c:v>100457</c:v>
                </c:pt>
              </c:numCache>
            </c:numRef>
          </c:bubbleSize>
          <c:bubble3D val="0"/>
        </c:ser>
        <c:ser>
          <c:idx val="17"/>
          <c:order val="17"/>
          <c:tx>
            <c:strRef>
              <c:f>'16_F12'!$B$21</c:f>
              <c:strCache>
                <c:ptCount val="1"/>
                <c:pt idx="0">
                  <c:v>USA</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'16_F12'!$C$21</c:f>
              <c:numCache>
                <c:formatCode>0.0</c:formatCode>
                <c:ptCount val="1"/>
                <c:pt idx="0">
                  <c:v>1.21</c:v>
                </c:pt>
              </c:numCache>
            </c:numRef>
          </c:xVal>
          <c:yVal>
            <c:numRef>
              <c:f>'16_F12'!$D$21</c:f>
              <c:numCache>
                <c:formatCode>0</c:formatCode>
                <c:ptCount val="1"/>
                <c:pt idx="0">
                  <c:v>138.06</c:v>
                </c:pt>
              </c:numCache>
            </c:numRef>
          </c:yVal>
          <c:bubbleSize>
            <c:numRef>
              <c:f>'16_F12'!$E$21</c:f>
              <c:numCache>
                <c:formatCode>_ * #\ ##0_ ;_ * \-#\ ##0_ ;_ * "-"??_ ;_ @_ </c:formatCode>
                <c:ptCount val="1"/>
                <c:pt idx="0">
                  <c:v>376804</c:v>
                </c:pt>
              </c:numCache>
            </c:numRef>
          </c:bubbleSize>
          <c:bubble3D val="0"/>
        </c:ser>
        <c:ser>
          <c:idx val="18"/>
          <c:order val="18"/>
          <c:tx>
            <c:strRef>
              <c:f>Bibl1!#REF!</c:f>
              <c:strCache>
                <c:ptCount val="1"/>
                <c:pt idx="0">
                  <c:v>#REF!</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Bibl1!#REF!</c:f>
            </c:numRef>
          </c:xVal>
          <c:yVal>
            <c:numRef>
              <c:f>Bibl1!#REF!</c:f>
              <c:numCache>
                <c:formatCode>General</c:formatCode>
                <c:ptCount val="1"/>
                <c:pt idx="0">
                  <c:v>1</c:v>
                </c:pt>
              </c:numCache>
            </c:numRef>
          </c:yVal>
          <c:bubbleSize>
            <c:numRef>
              <c:f>Bibl1!#REF!</c:f>
              <c:numCache>
                <c:formatCode>General</c:formatCode>
                <c:ptCount val="1"/>
                <c:pt idx="0">
                  <c:v>1</c:v>
                </c:pt>
              </c:numCache>
            </c:numRef>
          </c:bubbleSize>
          <c:bubble3D val="0"/>
        </c:ser>
        <c:dLbls>
          <c:showLegendKey val="0"/>
          <c:showVal val="1"/>
          <c:showCatName val="0"/>
          <c:showSerName val="0"/>
          <c:showPercent val="0"/>
          <c:showBubbleSize val="0"/>
        </c:dLbls>
        <c:bubbleScale val="100"/>
        <c:showNegBubbles val="0"/>
        <c:axId val="-1704672592"/>
        <c:axId val="-1704699248"/>
      </c:bubbleChart>
      <c:valAx>
        <c:axId val="-1704672592"/>
        <c:scaling>
          <c:orientation val="minMax"/>
          <c:max val="3.5"/>
          <c:min val="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Number of articles 2012 per 1000 capita¹</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704699248"/>
        <c:crosses val="autoZero"/>
        <c:crossBetween val="midCat"/>
        <c:minorUnit val="0.25"/>
      </c:valAx>
      <c:valAx>
        <c:axId val="-1704699248"/>
        <c:scaling>
          <c:orientation val="minMax"/>
          <c:max val="160"/>
          <c:min val="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Relative ciitation index</a:t>
                </a:r>
                <a:r>
                  <a:rPr lang="nb-NO" baseline="0"/>
                  <a:t> </a:t>
                </a:r>
                <a:r>
                  <a:rPr lang="nb-NO"/>
                  <a:t>2008-2011²</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7046725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1"/>
          <c:order val="0"/>
          <c:tx>
            <c:strRef>
              <c:f>'17_F13'!$E$4</c:f>
              <c:strCache>
                <c:ptCount val="1"/>
                <c:pt idx="0">
                  <c:v>Gjen-
nom-
snitt</c:v>
                </c:pt>
              </c:strCache>
            </c:strRef>
          </c:tx>
          <c:spPr>
            <a:ln w="50800">
              <a:solidFill>
                <a:schemeClr val="bg1">
                  <a:lumMod val="50000"/>
                </a:schemeClr>
              </a:solidFill>
            </a:ln>
          </c:spPr>
          <c:marker>
            <c:symbol val="none"/>
          </c:marker>
          <c:cat>
            <c:strRef>
              <c:f>'17_F13'!$A$6:$A$23</c:f>
              <c:strCache>
                <c:ptCount val="18"/>
                <c:pt idx="0">
                  <c:v>Psykologi</c:v>
                </c:pt>
                <c:pt idx="1">
                  <c:v>Helsefag</c:v>
                </c:pt>
                <c:pt idx="2">
                  <c:v>Klinisk medisin</c:v>
                </c:pt>
                <c:pt idx="3">
                  <c:v>Biomedisin</c:v>
                </c:pt>
                <c:pt idx="4">
                  <c:v>Basal biovitenskap</c:v>
                </c:pt>
                <c:pt idx="5">
                  <c:v>Biologi</c:v>
                </c:pt>
                <c:pt idx="6">
                  <c:v>Miljøvitenskap og -teknologi</c:v>
                </c:pt>
                <c:pt idx="7">
                  <c:v>Landbruks- og matvitenskap</c:v>
                </c:pt>
                <c:pt idx="8">
                  <c:v>Geovitenskap og teknologi</c:v>
                </c:pt>
                <c:pt idx="9">
                  <c:v>Kjemi og kjemisk teknologi</c:v>
                </c:pt>
                <c:pt idx="10">
                  <c:v>Fysikk og materialvitenskap</c:v>
                </c:pt>
                <c:pt idx="11">
                  <c:v>Astronomi og astrofysikk</c:v>
                </c:pt>
                <c:pt idx="12">
                  <c:v>Matematikk</c:v>
                </c:pt>
                <c:pt idx="13">
                  <c:v>Datateknikk og informatikk</c:v>
                </c:pt>
                <c:pt idx="14">
                  <c:v>Byggteknikk og konstruksjon</c:v>
                </c:pt>
                <c:pt idx="15">
                  <c:v>Maskin- og romfartsteknikk</c:v>
                </c:pt>
                <c:pt idx="16">
                  <c:v>Elektroteknikk og telekommunikasjon</c:v>
                </c:pt>
                <c:pt idx="17">
                  <c:v>Energiforskning og -teknologi</c:v>
                </c:pt>
              </c:strCache>
            </c:strRef>
          </c:cat>
          <c:val>
            <c:numRef>
              <c:f>'17_F13'!$E$6:$E$23</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0"/>
          <c:order val="1"/>
          <c:tx>
            <c:strRef>
              <c:f>'17_F13'!$D$4</c:f>
              <c:strCache>
                <c:ptCount val="1"/>
                <c:pt idx="0">
                  <c:v>Relativ 
spesialiser-
ingsindeks 
(RSI)</c:v>
                </c:pt>
              </c:strCache>
            </c:strRef>
          </c:tx>
          <c:spPr>
            <a:ln w="28575">
              <a:solidFill>
                <a:schemeClr val="tx1"/>
              </a:solidFill>
            </a:ln>
          </c:spPr>
          <c:marker>
            <c:symbol val="circle"/>
            <c:size val="7"/>
            <c:spPr>
              <a:solidFill>
                <a:schemeClr val="tx1"/>
              </a:solidFill>
              <a:ln w="28575">
                <a:noFill/>
              </a:ln>
            </c:spPr>
          </c:marker>
          <c:cat>
            <c:strRef>
              <c:f>'17_F13'!$A$6:$A$23</c:f>
              <c:strCache>
                <c:ptCount val="18"/>
                <c:pt idx="0">
                  <c:v>Psykologi</c:v>
                </c:pt>
                <c:pt idx="1">
                  <c:v>Helsefag</c:v>
                </c:pt>
                <c:pt idx="2">
                  <c:v>Klinisk medisin</c:v>
                </c:pt>
                <c:pt idx="3">
                  <c:v>Biomedisin</c:v>
                </c:pt>
                <c:pt idx="4">
                  <c:v>Basal biovitenskap</c:v>
                </c:pt>
                <c:pt idx="5">
                  <c:v>Biologi</c:v>
                </c:pt>
                <c:pt idx="6">
                  <c:v>Miljøvitenskap og -teknologi</c:v>
                </c:pt>
                <c:pt idx="7">
                  <c:v>Landbruks- og matvitenskap</c:v>
                </c:pt>
                <c:pt idx="8">
                  <c:v>Geovitenskap og teknologi</c:v>
                </c:pt>
                <c:pt idx="9">
                  <c:v>Kjemi og kjemisk teknologi</c:v>
                </c:pt>
                <c:pt idx="10">
                  <c:v>Fysikk og materialvitenskap</c:v>
                </c:pt>
                <c:pt idx="11">
                  <c:v>Astronomi og astrofysikk</c:v>
                </c:pt>
                <c:pt idx="12">
                  <c:v>Matematikk</c:v>
                </c:pt>
                <c:pt idx="13">
                  <c:v>Datateknikk og informatikk</c:v>
                </c:pt>
                <c:pt idx="14">
                  <c:v>Byggteknikk og konstruksjon</c:v>
                </c:pt>
                <c:pt idx="15">
                  <c:v>Maskin- og romfartsteknikk</c:v>
                </c:pt>
                <c:pt idx="16">
                  <c:v>Elektroteknikk og telekommunikasjon</c:v>
                </c:pt>
                <c:pt idx="17">
                  <c:v>Energiforskning og -teknologi</c:v>
                </c:pt>
              </c:strCache>
            </c:strRef>
          </c:cat>
          <c:val>
            <c:numRef>
              <c:f>'17_F13'!$D$6:$D$23</c:f>
              <c:numCache>
                <c:formatCode>0.00</c:formatCode>
                <c:ptCount val="18"/>
                <c:pt idx="0">
                  <c:v>0.12224891</c:v>
                </c:pt>
                <c:pt idx="1">
                  <c:v>0.29214901999999998</c:v>
                </c:pt>
                <c:pt idx="2">
                  <c:v>3.1772960000000003E-2</c:v>
                </c:pt>
                <c:pt idx="3">
                  <c:v>-6.8963830000000004E-2</c:v>
                </c:pt>
                <c:pt idx="4">
                  <c:v>-0.10225658</c:v>
                </c:pt>
                <c:pt idx="5">
                  <c:v>0.22511592999999999</c:v>
                </c:pt>
                <c:pt idx="6">
                  <c:v>0.30215007999999999</c:v>
                </c:pt>
                <c:pt idx="7">
                  <c:v>-1.4610329999999999E-2</c:v>
                </c:pt>
                <c:pt idx="8">
                  <c:v>0.47857826999999997</c:v>
                </c:pt>
                <c:pt idx="9">
                  <c:v>-0.33802615000000003</c:v>
                </c:pt>
                <c:pt idx="10">
                  <c:v>-0.28684331000000002</c:v>
                </c:pt>
                <c:pt idx="11">
                  <c:v>4.8980780000000002E-2</c:v>
                </c:pt>
                <c:pt idx="12">
                  <c:v>-0.12649415999999999</c:v>
                </c:pt>
                <c:pt idx="13">
                  <c:v>-7.2563559999999999E-2</c:v>
                </c:pt>
                <c:pt idx="14">
                  <c:v>-7.2278300000000002E-3</c:v>
                </c:pt>
                <c:pt idx="15">
                  <c:v>-0.13139698</c:v>
                </c:pt>
                <c:pt idx="16">
                  <c:v>-0.23023109</c:v>
                </c:pt>
                <c:pt idx="17">
                  <c:v>8.8585529999999996E-2</c:v>
                </c:pt>
              </c:numCache>
            </c:numRef>
          </c:val>
        </c:ser>
        <c:dLbls>
          <c:showLegendKey val="0"/>
          <c:showVal val="0"/>
          <c:showCatName val="0"/>
          <c:showSerName val="0"/>
          <c:showPercent val="0"/>
          <c:showBubbleSize val="0"/>
        </c:dLbls>
        <c:axId val="-1704715568"/>
        <c:axId val="-1704725360"/>
      </c:radarChart>
      <c:catAx>
        <c:axId val="-1704715568"/>
        <c:scaling>
          <c:orientation val="minMax"/>
        </c:scaling>
        <c:delete val="0"/>
        <c:axPos val="b"/>
        <c:majorGridlines/>
        <c:numFmt formatCode="General" sourceLinked="0"/>
        <c:majorTickMark val="out"/>
        <c:minorTickMark val="none"/>
        <c:tickLblPos val="nextTo"/>
        <c:crossAx val="-1704725360"/>
        <c:crosses val="autoZero"/>
        <c:auto val="1"/>
        <c:lblAlgn val="ctr"/>
        <c:lblOffset val="100"/>
        <c:noMultiLvlLbl val="0"/>
      </c:catAx>
      <c:valAx>
        <c:axId val="-1704725360"/>
        <c:scaling>
          <c:orientation val="minMax"/>
        </c:scaling>
        <c:delete val="0"/>
        <c:axPos val="l"/>
        <c:majorGridlines/>
        <c:numFmt formatCode="General" sourceLinked="1"/>
        <c:majorTickMark val="cross"/>
        <c:minorTickMark val="none"/>
        <c:tickLblPos val="nextTo"/>
        <c:crossAx val="-1704715568"/>
        <c:crosses val="autoZero"/>
        <c:crossBetween val="between"/>
      </c:valAx>
    </c:plotArea>
    <c:legend>
      <c:legendPos val="b"/>
      <c:layout>
        <c:manualLayout>
          <c:xMode val="edge"/>
          <c:yMode val="edge"/>
          <c:x val="0"/>
          <c:y val="0.85419154119442819"/>
          <c:w val="0.40756450426395652"/>
          <c:h val="0.14220811354426233"/>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8986590038314171E-2"/>
          <c:y val="7.3396989169457263E-2"/>
          <c:w val="0.71120882545931763"/>
          <c:h val="0.80242569444444445"/>
        </c:manualLayout>
      </c:layout>
      <c:lineChart>
        <c:grouping val="standard"/>
        <c:varyColors val="0"/>
        <c:ser>
          <c:idx val="2"/>
          <c:order val="0"/>
          <c:tx>
            <c:strRef>
              <c:f>'1_F1'!$C$5</c:f>
              <c:strCache>
                <c:ptCount val="1"/>
                <c:pt idx="0">
                  <c:v>Industrial sector</c:v>
                </c:pt>
              </c:strCache>
            </c:strRef>
          </c:tx>
          <c:spPr>
            <a:ln w="28575">
              <a:solidFill>
                <a:schemeClr val="accent1">
                  <a:lumMod val="50000"/>
                </a:schemeClr>
              </a:solidFill>
            </a:ln>
          </c:spPr>
          <c:marker>
            <c:symbol val="none"/>
          </c:marker>
          <c:cat>
            <c:strRef>
              <c:f>'1_F1'!$B$7:$B$49</c:f>
              <c:strCache>
                <c:ptCount val="43"/>
                <c:pt idx="0">
                  <c:v>1970</c:v>
                </c:pt>
                <c:pt idx="2">
                  <c:v>72</c:v>
                </c:pt>
                <c:pt idx="4">
                  <c:v>74</c:v>
                </c:pt>
                <c:pt idx="7">
                  <c:v>77</c:v>
                </c:pt>
                <c:pt idx="9">
                  <c:v>79</c:v>
                </c:pt>
                <c:pt idx="11">
                  <c:v>81</c:v>
                </c:pt>
                <c:pt idx="13">
                  <c:v>83</c:v>
                </c:pt>
                <c:pt idx="15">
                  <c:v>85</c:v>
                </c:pt>
                <c:pt idx="17">
                  <c:v>87</c:v>
                </c:pt>
                <c:pt idx="19">
                  <c:v>89</c:v>
                </c:pt>
                <c:pt idx="21">
                  <c:v>91</c:v>
                </c:pt>
                <c:pt idx="23">
                  <c:v>93</c:v>
                </c:pt>
                <c:pt idx="25">
                  <c:v>95</c:v>
                </c:pt>
                <c:pt idx="27">
                  <c:v>97</c:v>
                </c:pt>
                <c:pt idx="29">
                  <c:v>99</c:v>
                </c:pt>
                <c:pt idx="31">
                  <c:v>01</c:v>
                </c:pt>
                <c:pt idx="33">
                  <c:v>03</c:v>
                </c:pt>
                <c:pt idx="35">
                  <c:v>05</c:v>
                </c:pt>
                <c:pt idx="37">
                  <c:v>07</c:v>
                </c:pt>
                <c:pt idx="39">
                  <c:v>09</c:v>
                </c:pt>
                <c:pt idx="42">
                  <c:v>2012</c:v>
                </c:pt>
              </c:strCache>
            </c:strRef>
          </c:cat>
          <c:val>
            <c:numRef>
              <c:f>'1_F1'!$C$7:$C$49</c:f>
              <c:numCache>
                <c:formatCode>#,##0</c:formatCode>
                <c:ptCount val="43"/>
                <c:pt idx="0">
                  <c:v>3610.8</c:v>
                </c:pt>
                <c:pt idx="1">
                  <c:v>#N/A</c:v>
                </c:pt>
                <c:pt idx="2">
                  <c:v>3794.6000000000004</c:v>
                </c:pt>
                <c:pt idx="3">
                  <c:v>#N/A</c:v>
                </c:pt>
                <c:pt idx="4">
                  <c:v>3981.7</c:v>
                </c:pt>
                <c:pt idx="5">
                  <c:v>#N/A</c:v>
                </c:pt>
                <c:pt idx="6">
                  <c:v>#N/A</c:v>
                </c:pt>
                <c:pt idx="7">
                  <c:v>4857.8</c:v>
                </c:pt>
                <c:pt idx="8">
                  <c:v>#N/A</c:v>
                </c:pt>
                <c:pt idx="9">
                  <c:v>5165.7999999999993</c:v>
                </c:pt>
                <c:pt idx="10">
                  <c:v>#N/A</c:v>
                </c:pt>
                <c:pt idx="11">
                  <c:v>5259.3</c:v>
                </c:pt>
                <c:pt idx="12">
                  <c:v>#N/A</c:v>
                </c:pt>
                <c:pt idx="13">
                  <c:v>6006.3</c:v>
                </c:pt>
                <c:pt idx="14">
                  <c:v>#N/A</c:v>
                </c:pt>
                <c:pt idx="15">
                  <c:v>9684.7999999999993</c:v>
                </c:pt>
                <c:pt idx="16">
                  <c:v>#N/A</c:v>
                </c:pt>
                <c:pt idx="17">
                  <c:v>10559.2</c:v>
                </c:pt>
                <c:pt idx="18">
                  <c:v>#N/A</c:v>
                </c:pt>
                <c:pt idx="19">
                  <c:v>9817.9000000000015</c:v>
                </c:pt>
                <c:pt idx="20">
                  <c:v>#N/A</c:v>
                </c:pt>
                <c:pt idx="21">
                  <c:v>9617.5</c:v>
                </c:pt>
                <c:pt idx="22">
                  <c:v>#N/A</c:v>
                </c:pt>
                <c:pt idx="23">
                  <c:v>10332.700000000001</c:v>
                </c:pt>
                <c:pt idx="24">
                  <c:v>#N/A</c:v>
                </c:pt>
                <c:pt idx="25">
                  <c:v>12520.3</c:v>
                </c:pt>
                <c:pt idx="26">
                  <c:v>#N/A</c:v>
                </c:pt>
                <c:pt idx="27">
                  <c:v>14063.599999999999</c:v>
                </c:pt>
                <c:pt idx="28">
                  <c:v>#N/A</c:v>
                </c:pt>
                <c:pt idx="29">
                  <c:v>14721.400000000001</c:v>
                </c:pt>
                <c:pt idx="30">
                  <c:v>#N/A</c:v>
                </c:pt>
                <c:pt idx="31">
                  <c:v>17637.7</c:v>
                </c:pt>
                <c:pt idx="32">
                  <c:v>#N/A</c:v>
                </c:pt>
                <c:pt idx="33">
                  <c:v>18069.199999999997</c:v>
                </c:pt>
                <c:pt idx="34">
                  <c:v>16793.8</c:v>
                </c:pt>
                <c:pt idx="35">
                  <c:v>17335</c:v>
                </c:pt>
                <c:pt idx="36">
                  <c:v>17919</c:v>
                </c:pt>
                <c:pt idx="37">
                  <c:v>19626</c:v>
                </c:pt>
                <c:pt idx="38">
                  <c:v>20061.8</c:v>
                </c:pt>
                <c:pt idx="39">
                  <c:v>18994.2</c:v>
                </c:pt>
                <c:pt idx="40">
                  <c:v>18513.8</c:v>
                </c:pt>
                <c:pt idx="41">
                  <c:v>19289.199999999997</c:v>
                </c:pt>
                <c:pt idx="42">
                  <c:v>19605.2</c:v>
                </c:pt>
              </c:numCache>
            </c:numRef>
          </c:val>
          <c:smooth val="0"/>
        </c:ser>
        <c:ser>
          <c:idx val="4"/>
          <c:order val="1"/>
          <c:tx>
            <c:strRef>
              <c:f>'1_F1'!$D$5</c:f>
              <c:strCache>
                <c:ptCount val="1"/>
                <c:pt idx="0">
                  <c:v>Institute
 sektor</c:v>
                </c:pt>
              </c:strCache>
            </c:strRef>
          </c:tx>
          <c:spPr>
            <a:ln w="28575">
              <a:solidFill>
                <a:schemeClr val="accent1">
                  <a:lumMod val="40000"/>
                  <a:lumOff val="60000"/>
                </a:schemeClr>
              </a:solidFill>
            </a:ln>
          </c:spPr>
          <c:marker>
            <c:symbol val="none"/>
          </c:marker>
          <c:cat>
            <c:strRef>
              <c:f>'1_F1'!$B$7:$B$49</c:f>
              <c:strCache>
                <c:ptCount val="43"/>
                <c:pt idx="0">
                  <c:v>1970</c:v>
                </c:pt>
                <c:pt idx="2">
                  <c:v>72</c:v>
                </c:pt>
                <c:pt idx="4">
                  <c:v>74</c:v>
                </c:pt>
                <c:pt idx="7">
                  <c:v>77</c:v>
                </c:pt>
                <c:pt idx="9">
                  <c:v>79</c:v>
                </c:pt>
                <c:pt idx="11">
                  <c:v>81</c:v>
                </c:pt>
                <c:pt idx="13">
                  <c:v>83</c:v>
                </c:pt>
                <c:pt idx="15">
                  <c:v>85</c:v>
                </c:pt>
                <c:pt idx="17">
                  <c:v>87</c:v>
                </c:pt>
                <c:pt idx="19">
                  <c:v>89</c:v>
                </c:pt>
                <c:pt idx="21">
                  <c:v>91</c:v>
                </c:pt>
                <c:pt idx="23">
                  <c:v>93</c:v>
                </c:pt>
                <c:pt idx="25">
                  <c:v>95</c:v>
                </c:pt>
                <c:pt idx="27">
                  <c:v>97</c:v>
                </c:pt>
                <c:pt idx="29">
                  <c:v>99</c:v>
                </c:pt>
                <c:pt idx="31">
                  <c:v>01</c:v>
                </c:pt>
                <c:pt idx="33">
                  <c:v>03</c:v>
                </c:pt>
                <c:pt idx="35">
                  <c:v>05</c:v>
                </c:pt>
                <c:pt idx="37">
                  <c:v>07</c:v>
                </c:pt>
                <c:pt idx="39">
                  <c:v>09</c:v>
                </c:pt>
                <c:pt idx="42">
                  <c:v>2012</c:v>
                </c:pt>
              </c:strCache>
            </c:strRef>
          </c:cat>
          <c:val>
            <c:numRef>
              <c:f>'1_F1'!$D$7:$D$49</c:f>
              <c:numCache>
                <c:formatCode>#,##0</c:formatCode>
                <c:ptCount val="43"/>
                <c:pt idx="0">
                  <c:v>2994.7</c:v>
                </c:pt>
                <c:pt idx="1">
                  <c:v>#N/A</c:v>
                </c:pt>
                <c:pt idx="2">
                  <c:v>3581.2999999999997</c:v>
                </c:pt>
                <c:pt idx="3">
                  <c:v>#N/A</c:v>
                </c:pt>
                <c:pt idx="4">
                  <c:v>3980.1000000000004</c:v>
                </c:pt>
                <c:pt idx="5">
                  <c:v>#N/A</c:v>
                </c:pt>
                <c:pt idx="6">
                  <c:v>#N/A</c:v>
                </c:pt>
                <c:pt idx="7">
                  <c:v>4423.8</c:v>
                </c:pt>
                <c:pt idx="8">
                  <c:v>#N/A</c:v>
                </c:pt>
                <c:pt idx="9">
                  <c:v>5161</c:v>
                </c:pt>
                <c:pt idx="10">
                  <c:v>#N/A</c:v>
                </c:pt>
                <c:pt idx="11">
                  <c:v>5986.6</c:v>
                </c:pt>
                <c:pt idx="12">
                  <c:v>#N/A</c:v>
                </c:pt>
                <c:pt idx="13">
                  <c:v>7030.1</c:v>
                </c:pt>
                <c:pt idx="14">
                  <c:v>#N/A</c:v>
                </c:pt>
                <c:pt idx="15">
                  <c:v>7032.3</c:v>
                </c:pt>
                <c:pt idx="16">
                  <c:v>#N/A</c:v>
                </c:pt>
                <c:pt idx="17">
                  <c:v>7679.4</c:v>
                </c:pt>
                <c:pt idx="18">
                  <c:v>#N/A</c:v>
                </c:pt>
                <c:pt idx="19">
                  <c:v>8489.2999999999993</c:v>
                </c:pt>
                <c:pt idx="20">
                  <c:v>#N/A</c:v>
                </c:pt>
                <c:pt idx="21">
                  <c:v>8146.8</c:v>
                </c:pt>
                <c:pt idx="22">
                  <c:v>#N/A</c:v>
                </c:pt>
                <c:pt idx="23">
                  <c:v>8525.7999999999993</c:v>
                </c:pt>
                <c:pt idx="24">
                  <c:v>#N/A</c:v>
                </c:pt>
                <c:pt idx="25">
                  <c:v>7746.9000000000005</c:v>
                </c:pt>
                <c:pt idx="26">
                  <c:v>#N/A</c:v>
                </c:pt>
                <c:pt idx="27">
                  <c:v>7806.8</c:v>
                </c:pt>
                <c:pt idx="28">
                  <c:v>#N/A</c:v>
                </c:pt>
                <c:pt idx="29">
                  <c:v>7511.4999999999991</c:v>
                </c:pt>
                <c:pt idx="30">
                  <c:v>#N/A</c:v>
                </c:pt>
                <c:pt idx="31">
                  <c:v>7906.8</c:v>
                </c:pt>
                <c:pt idx="32">
                  <c:v>#N/A</c:v>
                </c:pt>
                <c:pt idx="33">
                  <c:v>8624.2000000000007</c:v>
                </c:pt>
                <c:pt idx="34">
                  <c:v>8650.6</c:v>
                </c:pt>
                <c:pt idx="35">
                  <c:v>8729</c:v>
                </c:pt>
                <c:pt idx="36">
                  <c:v>9268.5999999999985</c:v>
                </c:pt>
                <c:pt idx="37">
                  <c:v>9454.2999999999993</c:v>
                </c:pt>
                <c:pt idx="38">
                  <c:v>10124.5</c:v>
                </c:pt>
                <c:pt idx="39">
                  <c:v>10760.1</c:v>
                </c:pt>
                <c:pt idx="40">
                  <c:v>10415.299999999999</c:v>
                </c:pt>
                <c:pt idx="41">
                  <c:v>10677.699999999999</c:v>
                </c:pt>
                <c:pt idx="42">
                  <c:v>10958.5</c:v>
                </c:pt>
              </c:numCache>
            </c:numRef>
          </c:val>
          <c:smooth val="0"/>
        </c:ser>
        <c:ser>
          <c:idx val="5"/>
          <c:order val="2"/>
          <c:tx>
            <c:strRef>
              <c:f>'1_F1'!$E$5</c:f>
              <c:strCache>
                <c:ptCount val="1"/>
                <c:pt idx="0">
                  <c:v>Institute
 sektor excl. hospitals</c:v>
                </c:pt>
              </c:strCache>
            </c:strRef>
          </c:tx>
          <c:spPr>
            <a:ln w="28575">
              <a:solidFill>
                <a:schemeClr val="accent1">
                  <a:lumMod val="40000"/>
                  <a:lumOff val="60000"/>
                </a:schemeClr>
              </a:solidFill>
              <a:prstDash val="sysDot"/>
            </a:ln>
          </c:spPr>
          <c:marker>
            <c:symbol val="none"/>
          </c:marker>
          <c:cat>
            <c:strRef>
              <c:f>'1_F1'!$B$7:$B$49</c:f>
              <c:strCache>
                <c:ptCount val="43"/>
                <c:pt idx="0">
                  <c:v>1970</c:v>
                </c:pt>
                <c:pt idx="2">
                  <c:v>72</c:v>
                </c:pt>
                <c:pt idx="4">
                  <c:v>74</c:v>
                </c:pt>
                <c:pt idx="7">
                  <c:v>77</c:v>
                </c:pt>
                <c:pt idx="9">
                  <c:v>79</c:v>
                </c:pt>
                <c:pt idx="11">
                  <c:v>81</c:v>
                </c:pt>
                <c:pt idx="13">
                  <c:v>83</c:v>
                </c:pt>
                <c:pt idx="15">
                  <c:v>85</c:v>
                </c:pt>
                <c:pt idx="17">
                  <c:v>87</c:v>
                </c:pt>
                <c:pt idx="19">
                  <c:v>89</c:v>
                </c:pt>
                <c:pt idx="21">
                  <c:v>91</c:v>
                </c:pt>
                <c:pt idx="23">
                  <c:v>93</c:v>
                </c:pt>
                <c:pt idx="25">
                  <c:v>95</c:v>
                </c:pt>
                <c:pt idx="27">
                  <c:v>97</c:v>
                </c:pt>
                <c:pt idx="29">
                  <c:v>99</c:v>
                </c:pt>
                <c:pt idx="31">
                  <c:v>01</c:v>
                </c:pt>
                <c:pt idx="33">
                  <c:v>03</c:v>
                </c:pt>
                <c:pt idx="35">
                  <c:v>05</c:v>
                </c:pt>
                <c:pt idx="37">
                  <c:v>07</c:v>
                </c:pt>
                <c:pt idx="39">
                  <c:v>09</c:v>
                </c:pt>
                <c:pt idx="42">
                  <c:v>2012</c:v>
                </c:pt>
              </c:strCache>
            </c:strRef>
          </c:cat>
          <c:val>
            <c:numRef>
              <c:f>'1_F1'!$E$7:$E$49</c:f>
              <c:numCache>
                <c:formatCode>#,##0</c:formatCode>
                <c:ptCount val="43"/>
                <c:pt idx="0">
                  <c:v>2994.7</c:v>
                </c:pt>
                <c:pt idx="1">
                  <c:v>#N/A</c:v>
                </c:pt>
                <c:pt idx="2">
                  <c:v>3581.2999999999997</c:v>
                </c:pt>
                <c:pt idx="3">
                  <c:v>#N/A</c:v>
                </c:pt>
                <c:pt idx="4">
                  <c:v>3980.1000000000004</c:v>
                </c:pt>
                <c:pt idx="5">
                  <c:v>#N/A</c:v>
                </c:pt>
                <c:pt idx="6">
                  <c:v>#N/A</c:v>
                </c:pt>
                <c:pt idx="7">
                  <c:v>4423.8</c:v>
                </c:pt>
                <c:pt idx="8">
                  <c:v>#N/A</c:v>
                </c:pt>
                <c:pt idx="9">
                  <c:v>5161</c:v>
                </c:pt>
                <c:pt idx="10">
                  <c:v>#N/A</c:v>
                </c:pt>
                <c:pt idx="11">
                  <c:v>5986.6</c:v>
                </c:pt>
                <c:pt idx="12">
                  <c:v>#N/A</c:v>
                </c:pt>
                <c:pt idx="13">
                  <c:v>7030.1</c:v>
                </c:pt>
                <c:pt idx="14">
                  <c:v>#N/A</c:v>
                </c:pt>
                <c:pt idx="15">
                  <c:v>7032.3</c:v>
                </c:pt>
                <c:pt idx="16">
                  <c:v>#N/A</c:v>
                </c:pt>
                <c:pt idx="17">
                  <c:v>7679.4</c:v>
                </c:pt>
                <c:pt idx="18">
                  <c:v>#N/A</c:v>
                </c:pt>
                <c:pt idx="19">
                  <c:v>8489.2999999999993</c:v>
                </c:pt>
                <c:pt idx="20">
                  <c:v>#N/A</c:v>
                </c:pt>
                <c:pt idx="21">
                  <c:v>8146.8</c:v>
                </c:pt>
                <c:pt idx="22">
                  <c:v>#N/A</c:v>
                </c:pt>
                <c:pt idx="23">
                  <c:v>8525.7999999999993</c:v>
                </c:pt>
                <c:pt idx="24">
                  <c:v>#N/A</c:v>
                </c:pt>
                <c:pt idx="25">
                  <c:v>7746.9000000000005</c:v>
                </c:pt>
                <c:pt idx="26">
                  <c:v>#N/A</c:v>
                </c:pt>
                <c:pt idx="27">
                  <c:v>7806.8</c:v>
                </c:pt>
                <c:pt idx="28">
                  <c:v>#N/A</c:v>
                </c:pt>
                <c:pt idx="29">
                  <c:v>7511.4999999999991</c:v>
                </c:pt>
                <c:pt idx="30">
                  <c:v>#N/A</c:v>
                </c:pt>
                <c:pt idx="31">
                  <c:v>7906.8</c:v>
                </c:pt>
                <c:pt idx="32">
                  <c:v>#N/A</c:v>
                </c:pt>
                <c:pt idx="33">
                  <c:v>8624.2000000000007</c:v>
                </c:pt>
                <c:pt idx="34">
                  <c:v>8650.6</c:v>
                </c:pt>
                <c:pt idx="35">
                  <c:v>8729</c:v>
                </c:pt>
                <c:pt idx="36">
                  <c:v>9268.5999999999985</c:v>
                </c:pt>
                <c:pt idx="37">
                  <c:v>9169.0747854968158</c:v>
                </c:pt>
                <c:pt idx="38">
                  <c:v>9817.8128493730164</c:v>
                </c:pt>
                <c:pt idx="39">
                  <c:v>10408.314711321143</c:v>
                </c:pt>
                <c:pt idx="40">
                  <c:v>10035.867561559508</c:v>
                </c:pt>
                <c:pt idx="41">
                  <c:v>10191.907917867435</c:v>
                </c:pt>
                <c:pt idx="42">
                  <c:v>10387.486642485548</c:v>
                </c:pt>
              </c:numCache>
            </c:numRef>
          </c:val>
          <c:smooth val="0"/>
        </c:ser>
        <c:ser>
          <c:idx val="7"/>
          <c:order val="3"/>
          <c:tx>
            <c:strRef>
              <c:f>'1_F1'!$F$5</c:f>
              <c:strCache>
                <c:ptCount val="1"/>
                <c:pt idx="0">
                  <c:v>Higher education sector</c:v>
                </c:pt>
              </c:strCache>
            </c:strRef>
          </c:tx>
          <c:spPr>
            <a:ln w="28575">
              <a:solidFill>
                <a:schemeClr val="accent1"/>
              </a:solidFill>
            </a:ln>
          </c:spPr>
          <c:marker>
            <c:symbol val="none"/>
          </c:marker>
          <c:cat>
            <c:strRef>
              <c:f>'1_F1'!$B$7:$B$49</c:f>
              <c:strCache>
                <c:ptCount val="43"/>
                <c:pt idx="0">
                  <c:v>1970</c:v>
                </c:pt>
                <c:pt idx="2">
                  <c:v>72</c:v>
                </c:pt>
                <c:pt idx="4">
                  <c:v>74</c:v>
                </c:pt>
                <c:pt idx="7">
                  <c:v>77</c:v>
                </c:pt>
                <c:pt idx="9">
                  <c:v>79</c:v>
                </c:pt>
                <c:pt idx="11">
                  <c:v>81</c:v>
                </c:pt>
                <c:pt idx="13">
                  <c:v>83</c:v>
                </c:pt>
                <c:pt idx="15">
                  <c:v>85</c:v>
                </c:pt>
                <c:pt idx="17">
                  <c:v>87</c:v>
                </c:pt>
                <c:pt idx="19">
                  <c:v>89</c:v>
                </c:pt>
                <c:pt idx="21">
                  <c:v>91</c:v>
                </c:pt>
                <c:pt idx="23">
                  <c:v>93</c:v>
                </c:pt>
                <c:pt idx="25">
                  <c:v>95</c:v>
                </c:pt>
                <c:pt idx="27">
                  <c:v>97</c:v>
                </c:pt>
                <c:pt idx="29">
                  <c:v>99</c:v>
                </c:pt>
                <c:pt idx="31">
                  <c:v>01</c:v>
                </c:pt>
                <c:pt idx="33">
                  <c:v>03</c:v>
                </c:pt>
                <c:pt idx="35">
                  <c:v>05</c:v>
                </c:pt>
                <c:pt idx="37">
                  <c:v>07</c:v>
                </c:pt>
                <c:pt idx="39">
                  <c:v>09</c:v>
                </c:pt>
                <c:pt idx="42">
                  <c:v>2012</c:v>
                </c:pt>
              </c:strCache>
            </c:strRef>
          </c:cat>
          <c:val>
            <c:numRef>
              <c:f>'1_F1'!$F$7:$F$49</c:f>
              <c:numCache>
                <c:formatCode>#,##0</c:formatCode>
                <c:ptCount val="43"/>
                <c:pt idx="0">
                  <c:v>2278.1999999999998</c:v>
                </c:pt>
                <c:pt idx="1">
                  <c:v>#N/A</c:v>
                </c:pt>
                <c:pt idx="2">
                  <c:v>2910.8999999999996</c:v>
                </c:pt>
                <c:pt idx="3">
                  <c:v>#N/A</c:v>
                </c:pt>
                <c:pt idx="4">
                  <c:v>3036.9999999999995</c:v>
                </c:pt>
                <c:pt idx="5">
                  <c:v>#N/A</c:v>
                </c:pt>
                <c:pt idx="6">
                  <c:v>#N/A</c:v>
                </c:pt>
                <c:pt idx="7">
                  <c:v>4028.9999999999995</c:v>
                </c:pt>
                <c:pt idx="8">
                  <c:v>#N/A</c:v>
                </c:pt>
                <c:pt idx="9">
                  <c:v>4099</c:v>
                </c:pt>
                <c:pt idx="10">
                  <c:v>#N/A</c:v>
                </c:pt>
                <c:pt idx="11">
                  <c:v>4186.5</c:v>
                </c:pt>
                <c:pt idx="12">
                  <c:v>#N/A</c:v>
                </c:pt>
                <c:pt idx="13">
                  <c:v>4186.6000000000004</c:v>
                </c:pt>
                <c:pt idx="14">
                  <c:v>#N/A</c:v>
                </c:pt>
                <c:pt idx="15">
                  <c:v>4433.2000000000007</c:v>
                </c:pt>
                <c:pt idx="16">
                  <c:v>#N/A</c:v>
                </c:pt>
                <c:pt idx="17">
                  <c:v>4598</c:v>
                </c:pt>
                <c:pt idx="18">
                  <c:v>#N/A</c:v>
                </c:pt>
                <c:pt idx="19">
                  <c:v>5376.5</c:v>
                </c:pt>
                <c:pt idx="20">
                  <c:v>#N/A</c:v>
                </c:pt>
                <c:pt idx="21">
                  <c:v>6216.5</c:v>
                </c:pt>
                <c:pt idx="22">
                  <c:v>#N/A</c:v>
                </c:pt>
                <c:pt idx="23">
                  <c:v>6964.5999999999995</c:v>
                </c:pt>
                <c:pt idx="24">
                  <c:v>#N/A</c:v>
                </c:pt>
                <c:pt idx="25">
                  <c:v>7095.7000000000007</c:v>
                </c:pt>
                <c:pt idx="26">
                  <c:v>#N/A</c:v>
                </c:pt>
                <c:pt idx="27">
                  <c:v>7840.5999999999995</c:v>
                </c:pt>
                <c:pt idx="28">
                  <c:v>#N/A</c:v>
                </c:pt>
                <c:pt idx="29">
                  <c:v>8799.7000000000007</c:v>
                </c:pt>
                <c:pt idx="30">
                  <c:v>#N/A</c:v>
                </c:pt>
                <c:pt idx="31">
                  <c:v>8668.1</c:v>
                </c:pt>
                <c:pt idx="32">
                  <c:v>#N/A</c:v>
                </c:pt>
                <c:pt idx="33">
                  <c:v>9713.1</c:v>
                </c:pt>
                <c:pt idx="34">
                  <c:v>10467.400000000001</c:v>
                </c:pt>
                <c:pt idx="35">
                  <c:v>11188.6</c:v>
                </c:pt>
                <c:pt idx="36">
                  <c:v>11753.2</c:v>
                </c:pt>
                <c:pt idx="37">
                  <c:v>13351.999999999998</c:v>
                </c:pt>
                <c:pt idx="38">
                  <c:v>13932.4</c:v>
                </c:pt>
                <c:pt idx="39">
                  <c:v>13939.4</c:v>
                </c:pt>
                <c:pt idx="40">
                  <c:v>13830</c:v>
                </c:pt>
                <c:pt idx="41">
                  <c:v>13703.4</c:v>
                </c:pt>
                <c:pt idx="42">
                  <c:v>13913.999999999998</c:v>
                </c:pt>
              </c:numCache>
            </c:numRef>
          </c:val>
          <c:smooth val="0"/>
        </c:ser>
        <c:ser>
          <c:idx val="8"/>
          <c:order val="4"/>
          <c:tx>
            <c:strRef>
              <c:f>'1_F1'!$G$5</c:f>
              <c:strCache>
                <c:ptCount val="1"/>
                <c:pt idx="0">
                  <c:v>Higher education sector excl. hospitals</c:v>
                </c:pt>
              </c:strCache>
            </c:strRef>
          </c:tx>
          <c:spPr>
            <a:ln w="28575">
              <a:solidFill>
                <a:schemeClr val="accent1"/>
              </a:solidFill>
              <a:prstDash val="sysDot"/>
            </a:ln>
          </c:spPr>
          <c:marker>
            <c:symbol val="none"/>
          </c:marker>
          <c:cat>
            <c:strRef>
              <c:f>'1_F1'!$B$7:$B$49</c:f>
              <c:strCache>
                <c:ptCount val="43"/>
                <c:pt idx="0">
                  <c:v>1970</c:v>
                </c:pt>
                <c:pt idx="2">
                  <c:v>72</c:v>
                </c:pt>
                <c:pt idx="4">
                  <c:v>74</c:v>
                </c:pt>
                <c:pt idx="7">
                  <c:v>77</c:v>
                </c:pt>
                <c:pt idx="9">
                  <c:v>79</c:v>
                </c:pt>
                <c:pt idx="11">
                  <c:v>81</c:v>
                </c:pt>
                <c:pt idx="13">
                  <c:v>83</c:v>
                </c:pt>
                <c:pt idx="15">
                  <c:v>85</c:v>
                </c:pt>
                <c:pt idx="17">
                  <c:v>87</c:v>
                </c:pt>
                <c:pt idx="19">
                  <c:v>89</c:v>
                </c:pt>
                <c:pt idx="21">
                  <c:v>91</c:v>
                </c:pt>
                <c:pt idx="23">
                  <c:v>93</c:v>
                </c:pt>
                <c:pt idx="25">
                  <c:v>95</c:v>
                </c:pt>
                <c:pt idx="27">
                  <c:v>97</c:v>
                </c:pt>
                <c:pt idx="29">
                  <c:v>99</c:v>
                </c:pt>
                <c:pt idx="31">
                  <c:v>01</c:v>
                </c:pt>
                <c:pt idx="33">
                  <c:v>03</c:v>
                </c:pt>
                <c:pt idx="35">
                  <c:v>05</c:v>
                </c:pt>
                <c:pt idx="37">
                  <c:v>07</c:v>
                </c:pt>
                <c:pt idx="39">
                  <c:v>09</c:v>
                </c:pt>
                <c:pt idx="42">
                  <c:v>2012</c:v>
                </c:pt>
              </c:strCache>
            </c:strRef>
          </c:cat>
          <c:val>
            <c:numRef>
              <c:f>'1_F1'!$G$7:$G$49</c:f>
              <c:numCache>
                <c:formatCode>#,##0</c:formatCode>
                <c:ptCount val="43"/>
                <c:pt idx="0">
                  <c:v>2278.1999999999998</c:v>
                </c:pt>
                <c:pt idx="1">
                  <c:v>#N/A</c:v>
                </c:pt>
                <c:pt idx="2">
                  <c:v>2910.8999999999996</c:v>
                </c:pt>
                <c:pt idx="3">
                  <c:v>#N/A</c:v>
                </c:pt>
                <c:pt idx="4">
                  <c:v>3036.9999999999995</c:v>
                </c:pt>
                <c:pt idx="5">
                  <c:v>#N/A</c:v>
                </c:pt>
                <c:pt idx="6">
                  <c:v>#N/A</c:v>
                </c:pt>
                <c:pt idx="7">
                  <c:v>4028.9999999999995</c:v>
                </c:pt>
                <c:pt idx="8">
                  <c:v>#N/A</c:v>
                </c:pt>
                <c:pt idx="9">
                  <c:v>4099</c:v>
                </c:pt>
                <c:pt idx="10">
                  <c:v>#N/A</c:v>
                </c:pt>
                <c:pt idx="11">
                  <c:v>4186.5</c:v>
                </c:pt>
                <c:pt idx="12">
                  <c:v>#N/A</c:v>
                </c:pt>
                <c:pt idx="13">
                  <c:v>4186.6000000000004</c:v>
                </c:pt>
                <c:pt idx="14">
                  <c:v>#N/A</c:v>
                </c:pt>
                <c:pt idx="15">
                  <c:v>4433.2000000000007</c:v>
                </c:pt>
                <c:pt idx="16">
                  <c:v>#N/A</c:v>
                </c:pt>
                <c:pt idx="17">
                  <c:v>4598</c:v>
                </c:pt>
                <c:pt idx="18">
                  <c:v>#N/A</c:v>
                </c:pt>
                <c:pt idx="19">
                  <c:v>5376.5</c:v>
                </c:pt>
                <c:pt idx="20">
                  <c:v>#N/A</c:v>
                </c:pt>
                <c:pt idx="21">
                  <c:v>6216.5</c:v>
                </c:pt>
                <c:pt idx="22">
                  <c:v>#N/A</c:v>
                </c:pt>
                <c:pt idx="23">
                  <c:v>6964.5999999999995</c:v>
                </c:pt>
                <c:pt idx="24">
                  <c:v>#N/A</c:v>
                </c:pt>
                <c:pt idx="25">
                  <c:v>7095.7000000000007</c:v>
                </c:pt>
                <c:pt idx="26">
                  <c:v>#N/A</c:v>
                </c:pt>
                <c:pt idx="27">
                  <c:v>7840.5999999999995</c:v>
                </c:pt>
                <c:pt idx="28">
                  <c:v>#N/A</c:v>
                </c:pt>
                <c:pt idx="29">
                  <c:v>8799.7000000000007</c:v>
                </c:pt>
                <c:pt idx="30">
                  <c:v>#N/A</c:v>
                </c:pt>
                <c:pt idx="31">
                  <c:v>8668.1</c:v>
                </c:pt>
                <c:pt idx="32">
                  <c:v>#N/A</c:v>
                </c:pt>
                <c:pt idx="33">
                  <c:v>9713.1</c:v>
                </c:pt>
                <c:pt idx="34">
                  <c:v>10467.400000000001</c:v>
                </c:pt>
                <c:pt idx="35">
                  <c:v>11188.6</c:v>
                </c:pt>
                <c:pt idx="36">
                  <c:v>11753.2</c:v>
                </c:pt>
                <c:pt idx="37">
                  <c:v>11158.57673442578</c:v>
                </c:pt>
                <c:pt idx="38">
                  <c:v>11583.399935304991</c:v>
                </c:pt>
                <c:pt idx="39">
                  <c:v>11756.185288678857</c:v>
                </c:pt>
                <c:pt idx="40">
                  <c:v>11870.032438440492</c:v>
                </c:pt>
                <c:pt idx="41">
                  <c:v>11520.892082132565</c:v>
                </c:pt>
                <c:pt idx="42">
                  <c:v>11585.313357514449</c:v>
                </c:pt>
              </c:numCache>
            </c:numRef>
          </c:val>
          <c:smooth val="0"/>
        </c:ser>
        <c:dLbls>
          <c:showLegendKey val="0"/>
          <c:showVal val="0"/>
          <c:showCatName val="0"/>
          <c:showSerName val="0"/>
          <c:showPercent val="0"/>
          <c:showBubbleSize val="0"/>
        </c:dLbls>
        <c:smooth val="0"/>
        <c:axId val="-1708112800"/>
        <c:axId val="-1708111168"/>
      </c:lineChart>
      <c:catAx>
        <c:axId val="-1708112800"/>
        <c:scaling>
          <c:orientation val="minMax"/>
        </c:scaling>
        <c:delete val="0"/>
        <c:axPos val="b"/>
        <c:numFmt formatCode="00" sourceLinked="0"/>
        <c:majorTickMark val="out"/>
        <c:minorTickMark val="none"/>
        <c:tickLblPos val="nextTo"/>
        <c:spPr>
          <a:ln w="6350"/>
        </c:spPr>
        <c:txPr>
          <a:bodyPr rot="0" vert="horz"/>
          <a:lstStyle/>
          <a:p>
            <a:pPr>
              <a:defRPr/>
            </a:pPr>
            <a:endParaRPr lang="nb-NO"/>
          </a:p>
        </c:txPr>
        <c:crossAx val="-1708111168"/>
        <c:crosses val="autoZero"/>
        <c:auto val="0"/>
        <c:lblAlgn val="ctr"/>
        <c:lblOffset val="100"/>
        <c:tickLblSkip val="1"/>
        <c:tickMarkSkip val="1"/>
        <c:noMultiLvlLbl val="0"/>
      </c:catAx>
      <c:valAx>
        <c:axId val="-1708111168"/>
        <c:scaling>
          <c:orientation val="minMax"/>
          <c:max val="20700"/>
          <c:min val="0"/>
        </c:scaling>
        <c:delete val="0"/>
        <c:axPos val="l"/>
        <c:majorGridlines>
          <c:spPr>
            <a:ln w="3175"/>
          </c:spPr>
        </c:majorGridlines>
        <c:title>
          <c:tx>
            <c:rich>
              <a:bodyPr rot="0" vert="horz"/>
              <a:lstStyle/>
              <a:p>
                <a:pPr>
                  <a:defRPr b="0"/>
                </a:pPr>
                <a:r>
                  <a:rPr lang="nb-NO" b="0"/>
                  <a:t>Mill. NOK</a:t>
                </a:r>
              </a:p>
            </c:rich>
          </c:tx>
          <c:layout>
            <c:manualLayout>
              <c:xMode val="edge"/>
              <c:yMode val="edge"/>
              <c:x val="1.7062335958005246E-2"/>
              <c:y val="4.2471415211029657E-3"/>
            </c:manualLayout>
          </c:layout>
          <c:overlay val="0"/>
        </c:title>
        <c:numFmt formatCode="#,##0" sourceLinked="0"/>
        <c:majorTickMark val="out"/>
        <c:minorTickMark val="none"/>
        <c:tickLblPos val="nextTo"/>
        <c:spPr>
          <a:ln w="6350"/>
        </c:spPr>
        <c:txPr>
          <a:bodyPr rot="0" vert="horz"/>
          <a:lstStyle/>
          <a:p>
            <a:pPr>
              <a:defRPr/>
            </a:pPr>
            <a:endParaRPr lang="nb-NO"/>
          </a:p>
        </c:txPr>
        <c:crossAx val="-1708112800"/>
        <c:crosses val="autoZero"/>
        <c:crossBetween val="midCat"/>
        <c:majorUnit val="2500"/>
      </c:valAx>
    </c:plotArea>
    <c:legend>
      <c:legendPos val="r"/>
      <c:layout>
        <c:manualLayout>
          <c:xMode val="edge"/>
          <c:yMode val="edge"/>
          <c:x val="0.80270505249343826"/>
          <c:y val="6.8965517241379309E-2"/>
          <c:w val="0.19729494750656168"/>
          <c:h val="0.91952092195372126"/>
        </c:manualLayout>
      </c:layout>
      <c:overlay val="0"/>
    </c:legend>
    <c:plotVisOnly val="1"/>
    <c:dispBlanksAs val="span"/>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1"/>
          <c:order val="0"/>
          <c:tx>
            <c:strRef>
              <c:f>'17_F13'!$E$5</c:f>
              <c:strCache>
                <c:ptCount val="1"/>
                <c:pt idx="0">
                  <c:v>Average</c:v>
                </c:pt>
              </c:strCache>
            </c:strRef>
          </c:tx>
          <c:spPr>
            <a:ln w="50800">
              <a:solidFill>
                <a:schemeClr val="bg1">
                  <a:lumMod val="50000"/>
                </a:schemeClr>
              </a:solidFill>
            </a:ln>
          </c:spPr>
          <c:marker>
            <c:symbol val="none"/>
          </c:marker>
          <c:cat>
            <c:strRef>
              <c:f>'17_F13'!$C$6:$C$23</c:f>
              <c:strCache>
                <c:ptCount val="18"/>
                <c:pt idx="0">
                  <c:v>Psychology</c:v>
                </c:pt>
                <c:pt idx="1">
                  <c:v>Health sciences</c:v>
                </c:pt>
                <c:pt idx="2">
                  <c:v>Clinical medicine</c:v>
                </c:pt>
                <c:pt idx="3">
                  <c:v>Biomedical sciences</c:v>
                </c:pt>
                <c:pt idx="4">
                  <c:v>Basic life sciences</c:v>
                </c:pt>
                <c:pt idx="5">
                  <c:v>Biological sciences</c:v>
                </c:pt>
                <c:pt idx="6">
                  <c:v>Environmental sciences and technology</c:v>
                </c:pt>
                <c:pt idx="7">
                  <c:v>Agriculture and food science</c:v>
                </c:pt>
                <c:pt idx="8">
                  <c:v>Earth sciences and technology</c:v>
                </c:pt>
                <c:pt idx="9">
                  <c:v>Chemistry and chemical engineering</c:v>
                </c:pt>
                <c:pt idx="10">
                  <c:v>Physics and materials science</c:v>
                </c:pt>
                <c:pt idx="11">
                  <c:v>Astronomy and astrophysics</c:v>
                </c:pt>
                <c:pt idx="12">
                  <c:v>Mathematics</c:v>
                </c:pt>
                <c:pt idx="13">
                  <c:v>Computer sciences</c:v>
                </c:pt>
                <c:pt idx="14">
                  <c:v>Civil engineering and construction</c:v>
                </c:pt>
                <c:pt idx="15">
                  <c:v>Mechanical engineering and aerospace</c:v>
                </c:pt>
                <c:pt idx="16">
                  <c:v>Electrical engineering and telecommunication</c:v>
                </c:pt>
                <c:pt idx="17">
                  <c:v>Energy science and technology</c:v>
                </c:pt>
              </c:strCache>
            </c:strRef>
          </c:cat>
          <c:val>
            <c:numRef>
              <c:f>'17_F13'!$E$6:$E$23</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0"/>
          <c:order val="1"/>
          <c:tx>
            <c:strRef>
              <c:f>'17_F13'!$D$5</c:f>
              <c:strCache>
                <c:ptCount val="1"/>
                <c:pt idx="0">
                  <c:v>Relative 
specialization
index 
(RSI)</c:v>
                </c:pt>
              </c:strCache>
            </c:strRef>
          </c:tx>
          <c:spPr>
            <a:ln w="28575">
              <a:solidFill>
                <a:schemeClr val="tx1"/>
              </a:solidFill>
            </a:ln>
          </c:spPr>
          <c:marker>
            <c:symbol val="circle"/>
            <c:size val="7"/>
            <c:spPr>
              <a:solidFill>
                <a:schemeClr val="tx1"/>
              </a:solidFill>
              <a:ln w="28575">
                <a:noFill/>
              </a:ln>
            </c:spPr>
          </c:marker>
          <c:cat>
            <c:strRef>
              <c:f>'17_F13'!$C$6:$C$23</c:f>
              <c:strCache>
                <c:ptCount val="18"/>
                <c:pt idx="0">
                  <c:v>Psychology</c:v>
                </c:pt>
                <c:pt idx="1">
                  <c:v>Health sciences</c:v>
                </c:pt>
                <c:pt idx="2">
                  <c:v>Clinical medicine</c:v>
                </c:pt>
                <c:pt idx="3">
                  <c:v>Biomedical sciences</c:v>
                </c:pt>
                <c:pt idx="4">
                  <c:v>Basic life sciences</c:v>
                </c:pt>
                <c:pt idx="5">
                  <c:v>Biological sciences</c:v>
                </c:pt>
                <c:pt idx="6">
                  <c:v>Environmental sciences and technology</c:v>
                </c:pt>
                <c:pt idx="7">
                  <c:v>Agriculture and food science</c:v>
                </c:pt>
                <c:pt idx="8">
                  <c:v>Earth sciences and technology</c:v>
                </c:pt>
                <c:pt idx="9">
                  <c:v>Chemistry and chemical engineering</c:v>
                </c:pt>
                <c:pt idx="10">
                  <c:v>Physics and materials science</c:v>
                </c:pt>
                <c:pt idx="11">
                  <c:v>Astronomy and astrophysics</c:v>
                </c:pt>
                <c:pt idx="12">
                  <c:v>Mathematics</c:v>
                </c:pt>
                <c:pt idx="13">
                  <c:v>Computer sciences</c:v>
                </c:pt>
                <c:pt idx="14">
                  <c:v>Civil engineering and construction</c:v>
                </c:pt>
                <c:pt idx="15">
                  <c:v>Mechanical engineering and aerospace</c:v>
                </c:pt>
                <c:pt idx="16">
                  <c:v>Electrical engineering and telecommunication</c:v>
                </c:pt>
                <c:pt idx="17">
                  <c:v>Energy science and technology</c:v>
                </c:pt>
              </c:strCache>
            </c:strRef>
          </c:cat>
          <c:val>
            <c:numRef>
              <c:f>'17_F13'!$D$6:$D$23</c:f>
              <c:numCache>
                <c:formatCode>0.00</c:formatCode>
                <c:ptCount val="18"/>
                <c:pt idx="0">
                  <c:v>0.12224891</c:v>
                </c:pt>
                <c:pt idx="1">
                  <c:v>0.29214901999999998</c:v>
                </c:pt>
                <c:pt idx="2">
                  <c:v>3.1772960000000003E-2</c:v>
                </c:pt>
                <c:pt idx="3">
                  <c:v>-6.8963830000000004E-2</c:v>
                </c:pt>
                <c:pt idx="4">
                  <c:v>-0.10225658</c:v>
                </c:pt>
                <c:pt idx="5">
                  <c:v>0.22511592999999999</c:v>
                </c:pt>
                <c:pt idx="6">
                  <c:v>0.30215007999999999</c:v>
                </c:pt>
                <c:pt idx="7">
                  <c:v>-1.4610329999999999E-2</c:v>
                </c:pt>
                <c:pt idx="8">
                  <c:v>0.47857826999999997</c:v>
                </c:pt>
                <c:pt idx="9">
                  <c:v>-0.33802615000000003</c:v>
                </c:pt>
                <c:pt idx="10">
                  <c:v>-0.28684331000000002</c:v>
                </c:pt>
                <c:pt idx="11">
                  <c:v>4.8980780000000002E-2</c:v>
                </c:pt>
                <c:pt idx="12">
                  <c:v>-0.12649415999999999</c:v>
                </c:pt>
                <c:pt idx="13">
                  <c:v>-7.2563559999999999E-2</c:v>
                </c:pt>
                <c:pt idx="14">
                  <c:v>-7.2278300000000002E-3</c:v>
                </c:pt>
                <c:pt idx="15">
                  <c:v>-0.13139698</c:v>
                </c:pt>
                <c:pt idx="16">
                  <c:v>-0.23023109</c:v>
                </c:pt>
                <c:pt idx="17">
                  <c:v>8.8585529999999996E-2</c:v>
                </c:pt>
              </c:numCache>
            </c:numRef>
          </c:val>
        </c:ser>
        <c:dLbls>
          <c:showLegendKey val="0"/>
          <c:showVal val="0"/>
          <c:showCatName val="0"/>
          <c:showSerName val="0"/>
          <c:showPercent val="0"/>
          <c:showBubbleSize val="0"/>
        </c:dLbls>
        <c:axId val="-1704721552"/>
        <c:axId val="-1704727536"/>
      </c:radarChart>
      <c:catAx>
        <c:axId val="-1704721552"/>
        <c:scaling>
          <c:orientation val="minMax"/>
        </c:scaling>
        <c:delete val="0"/>
        <c:axPos val="b"/>
        <c:majorGridlines/>
        <c:numFmt formatCode="General" sourceLinked="0"/>
        <c:majorTickMark val="out"/>
        <c:minorTickMark val="none"/>
        <c:tickLblPos val="nextTo"/>
        <c:crossAx val="-1704727536"/>
        <c:crosses val="autoZero"/>
        <c:auto val="1"/>
        <c:lblAlgn val="ctr"/>
        <c:lblOffset val="100"/>
        <c:noMultiLvlLbl val="0"/>
      </c:catAx>
      <c:valAx>
        <c:axId val="-1704727536"/>
        <c:scaling>
          <c:orientation val="minMax"/>
        </c:scaling>
        <c:delete val="0"/>
        <c:axPos val="l"/>
        <c:majorGridlines/>
        <c:numFmt formatCode="General" sourceLinked="1"/>
        <c:majorTickMark val="cross"/>
        <c:minorTickMark val="none"/>
        <c:tickLblPos val="nextTo"/>
        <c:crossAx val="-1704721552"/>
        <c:crosses val="autoZero"/>
        <c:crossBetween val="between"/>
      </c:valAx>
    </c:plotArea>
    <c:legend>
      <c:legendPos val="r"/>
      <c:layout>
        <c:manualLayout>
          <c:xMode val="edge"/>
          <c:yMode val="edge"/>
          <c:x val="0"/>
          <c:y val="0.80567744347596115"/>
          <c:w val="0.31849187272643553"/>
          <c:h val="0.19314577298155486"/>
        </c:manualLayout>
      </c:layout>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695324322244739E-2"/>
          <c:y val="0.125"/>
          <c:w val="0.73270793980941062"/>
          <c:h val="0.77187518226888308"/>
        </c:manualLayout>
      </c:layout>
      <c:barChart>
        <c:barDir val="col"/>
        <c:grouping val="stacked"/>
        <c:varyColors val="0"/>
        <c:ser>
          <c:idx val="0"/>
          <c:order val="0"/>
          <c:tx>
            <c:strRef>
              <c:f>'18_F14'!$B$4</c:f>
              <c:strCache>
                <c:ptCount val="1"/>
                <c:pt idx="0">
                  <c:v>Uten registrert
 syssel-
setting</c:v>
                </c:pt>
              </c:strCache>
            </c:strRef>
          </c:tx>
          <c:spPr>
            <a:solidFill>
              <a:schemeClr val="accent1"/>
            </a:solidFill>
            <a:ln>
              <a:noFill/>
            </a:ln>
            <a:effectLst/>
          </c:spPr>
          <c:invertIfNegative val="0"/>
          <c:cat>
            <c:numRef>
              <c:f>'18_F14'!$A$6:$A$15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'18_F14'!$B$6:$B$15</c:f>
              <c:numCache>
                <c:formatCode>#,##0</c:formatCode>
                <c:ptCount val="10"/>
                <c:pt idx="0">
                  <c:v>230</c:v>
                </c:pt>
                <c:pt idx="1">
                  <c:v>208</c:v>
                </c:pt>
                <c:pt idx="2">
                  <c:v>222</c:v>
                </c:pt>
                <c:pt idx="3">
                  <c:v>215</c:v>
                </c:pt>
                <c:pt idx="4">
                  <c:v>191</c:v>
                </c:pt>
                <c:pt idx="5">
                  <c:v>181</c:v>
                </c:pt>
                <c:pt idx="6">
                  <c:v>166</c:v>
                </c:pt>
                <c:pt idx="7">
                  <c:v>183</c:v>
                </c:pt>
                <c:pt idx="8">
                  <c:v>152</c:v>
                </c:pt>
                <c:pt idx="9">
                  <c:v>159</c:v>
                </c:pt>
              </c:numCache>
            </c:numRef>
          </c:val>
        </c:ser>
        <c:ser>
          <c:idx val="1"/>
          <c:order val="1"/>
          <c:tx>
            <c:strRef>
              <c:f>'18_F14'!$C$4</c:f>
              <c:strCache>
                <c:ptCount val="1"/>
                <c:pt idx="0">
                  <c:v>Mikro-
foretak</c:v>
                </c:pt>
              </c:strCache>
            </c:strRef>
          </c:tx>
          <c:spPr>
            <a:solidFill>
              <a:schemeClr val="accent2"/>
            </a:solidFill>
            <a:ln>
              <a:noFill/>
            </a:ln>
            <a:effectLst/>
          </c:spPr>
          <c:invertIfNegative val="0"/>
          <c:cat>
            <c:numRef>
              <c:f>'18_F14'!$A$6:$A$15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'18_F14'!$C$6:$C$15</c:f>
              <c:numCache>
                <c:formatCode>#,##0</c:formatCode>
                <c:ptCount val="10"/>
                <c:pt idx="0">
                  <c:v>105</c:v>
                </c:pt>
                <c:pt idx="1">
                  <c:v>89</c:v>
                </c:pt>
                <c:pt idx="2">
                  <c:v>112</c:v>
                </c:pt>
                <c:pt idx="3">
                  <c:v>118</c:v>
                </c:pt>
                <c:pt idx="4">
                  <c:v>96</c:v>
                </c:pt>
                <c:pt idx="5">
                  <c:v>128</c:v>
                </c:pt>
                <c:pt idx="6">
                  <c:v>150</c:v>
                </c:pt>
                <c:pt idx="7">
                  <c:v>143</c:v>
                </c:pt>
                <c:pt idx="8">
                  <c:v>177</c:v>
                </c:pt>
                <c:pt idx="9">
                  <c:v>151</c:v>
                </c:pt>
              </c:numCache>
            </c:numRef>
          </c:val>
        </c:ser>
        <c:ser>
          <c:idx val="2"/>
          <c:order val="2"/>
          <c:tx>
            <c:strRef>
              <c:f>'18_F14'!$D$4</c:f>
              <c:strCache>
                <c:ptCount val="1"/>
                <c:pt idx="0">
                  <c:v>Små-
foretak</c:v>
                </c:pt>
              </c:strCache>
            </c:strRef>
          </c:tx>
          <c:spPr>
            <a:solidFill>
              <a:schemeClr val="accent3"/>
            </a:solidFill>
            <a:ln>
              <a:noFill/>
            </a:ln>
            <a:effectLst/>
          </c:spPr>
          <c:invertIfNegative val="0"/>
          <c:cat>
            <c:numRef>
              <c:f>'18_F14'!$A$6:$A$15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'18_F14'!$D$6:$D$15</c:f>
              <c:numCache>
                <c:formatCode>#,##0</c:formatCode>
                <c:ptCount val="10"/>
                <c:pt idx="0">
                  <c:v>129</c:v>
                </c:pt>
                <c:pt idx="1">
                  <c:v>149</c:v>
                </c:pt>
                <c:pt idx="2">
                  <c:v>94</c:v>
                </c:pt>
                <c:pt idx="3">
                  <c:v>143</c:v>
                </c:pt>
                <c:pt idx="4">
                  <c:v>147</c:v>
                </c:pt>
                <c:pt idx="5">
                  <c:v>133</c:v>
                </c:pt>
                <c:pt idx="6">
                  <c:v>137</c:v>
                </c:pt>
                <c:pt idx="7">
                  <c:v>172</c:v>
                </c:pt>
                <c:pt idx="8">
                  <c:v>160</c:v>
                </c:pt>
                <c:pt idx="9">
                  <c:v>137</c:v>
                </c:pt>
              </c:numCache>
            </c:numRef>
          </c:val>
        </c:ser>
        <c:ser>
          <c:idx val="3"/>
          <c:order val="3"/>
          <c:tx>
            <c:strRef>
              <c:f>'18_F14'!$E$4</c:f>
              <c:strCache>
                <c:ptCount val="1"/>
                <c:pt idx="0">
                  <c:v>Mellom-
store
foretak</c:v>
                </c:pt>
              </c:strCache>
            </c:strRef>
          </c:tx>
          <c:spPr>
            <a:solidFill>
              <a:schemeClr val="accent4"/>
            </a:solidFill>
            <a:ln>
              <a:noFill/>
            </a:ln>
            <a:effectLst/>
          </c:spPr>
          <c:invertIfNegative val="0"/>
          <c:cat>
            <c:numRef>
              <c:f>'18_F14'!$A$6:$A$15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'18_F14'!$E$6:$E$15</c:f>
              <c:numCache>
                <c:formatCode>#,##0</c:formatCode>
                <c:ptCount val="10"/>
                <c:pt idx="0">
                  <c:v>73</c:v>
                </c:pt>
                <c:pt idx="1">
                  <c:v>90</c:v>
                </c:pt>
                <c:pt idx="2">
                  <c:v>94</c:v>
                </c:pt>
                <c:pt idx="3">
                  <c:v>98</c:v>
                </c:pt>
                <c:pt idx="4">
                  <c:v>96</c:v>
                </c:pt>
                <c:pt idx="5">
                  <c:v>96</c:v>
                </c:pt>
                <c:pt idx="6">
                  <c:v>86</c:v>
                </c:pt>
                <c:pt idx="7">
                  <c:v>79</c:v>
                </c:pt>
                <c:pt idx="8">
                  <c:v>107</c:v>
                </c:pt>
                <c:pt idx="9">
                  <c:v>74</c:v>
                </c:pt>
              </c:numCache>
            </c:numRef>
          </c:val>
        </c:ser>
        <c:ser>
          <c:idx val="4"/>
          <c:order val="4"/>
          <c:tx>
            <c:strRef>
              <c:f>'18_F14'!$F$4</c:f>
              <c:strCache>
                <c:ptCount val="1"/>
                <c:pt idx="0">
                  <c:v>Store foretak</c:v>
                </c:pt>
              </c:strCache>
            </c:strRef>
          </c:tx>
          <c:spPr>
            <a:solidFill>
              <a:schemeClr val="accent5"/>
            </a:solidFill>
            <a:ln>
              <a:noFill/>
            </a:ln>
            <a:effectLst/>
          </c:spPr>
          <c:invertIfNegative val="0"/>
          <c:cat>
            <c:numRef>
              <c:f>'18_F14'!$A$6:$A$15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'18_F14'!$F$6:$F$15</c:f>
              <c:numCache>
                <c:formatCode>#,##0</c:formatCode>
                <c:ptCount val="10"/>
                <c:pt idx="0">
                  <c:v>148</c:v>
                </c:pt>
                <c:pt idx="1">
                  <c:v>176</c:v>
                </c:pt>
                <c:pt idx="2">
                  <c:v>160</c:v>
                </c:pt>
                <c:pt idx="3">
                  <c:v>166</c:v>
                </c:pt>
                <c:pt idx="4">
                  <c:v>177</c:v>
                </c:pt>
                <c:pt idx="5">
                  <c:v>197</c:v>
                </c:pt>
                <c:pt idx="6">
                  <c:v>274</c:v>
                </c:pt>
                <c:pt idx="7">
                  <c:v>190</c:v>
                </c:pt>
                <c:pt idx="8">
                  <c:v>210</c:v>
                </c:pt>
                <c:pt idx="9">
                  <c:v>182</c:v>
                </c:pt>
              </c:numCache>
            </c:numRef>
          </c:val>
        </c:ser>
        <c:dLbls>
          <c:showLegendKey val="0"/>
          <c:showVal val="0"/>
          <c:showCatName val="0"/>
          <c:showSerName val="0"/>
          <c:showPercent val="0"/>
          <c:showBubbleSize val="0"/>
        </c:dLbls>
        <c:gapWidth val="50"/>
        <c:overlap val="100"/>
        <c:axId val="-1704719920"/>
        <c:axId val="-1704726992"/>
      </c:barChart>
      <c:catAx>
        <c:axId val="-1704719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crossAx val="-1704726992"/>
        <c:crosses val="autoZero"/>
        <c:auto val="1"/>
        <c:lblAlgn val="ctr"/>
        <c:lblOffset val="100"/>
        <c:noMultiLvlLbl val="0"/>
      </c:catAx>
      <c:valAx>
        <c:axId val="-17047269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Antall</a:t>
                </a:r>
              </a:p>
            </c:rich>
          </c:tx>
          <c:layout>
            <c:manualLayout>
              <c:xMode val="edge"/>
              <c:yMode val="edge"/>
              <c:x val="0"/>
              <c:y val="5.2092446777487718E-4"/>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title>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crossAx val="-1704719920"/>
        <c:crosses val="autoZero"/>
        <c:crossBetween val="between"/>
      </c:valAx>
      <c:spPr>
        <a:noFill/>
        <a:ln>
          <a:solidFill>
            <a:schemeClr val="bg1">
              <a:lumMod val="65000"/>
            </a:schemeClr>
          </a:solidFill>
        </a:ln>
        <a:effectLst/>
      </c:spPr>
    </c:plotArea>
    <c:legend>
      <c:legendPos val="r"/>
      <c:layout>
        <c:manualLayout>
          <c:xMode val="edge"/>
          <c:yMode val="edge"/>
          <c:x val="0.82919721241741329"/>
          <c:y val="5.034339457567804E-2"/>
          <c:w val="0.17080278758258666"/>
          <c:h val="0.87165660861735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nb-N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695324322244739E-2"/>
          <c:y val="0.125"/>
          <c:w val="0.70570569483412282"/>
          <c:h val="0.77187518226888308"/>
        </c:manualLayout>
      </c:layout>
      <c:barChart>
        <c:barDir val="col"/>
        <c:grouping val="stacked"/>
        <c:varyColors val="0"/>
        <c:ser>
          <c:idx val="0"/>
          <c:order val="0"/>
          <c:tx>
            <c:strRef>
              <c:f>'18_F14'!$B$5</c:f>
              <c:strCache>
                <c:ptCount val="1"/>
                <c:pt idx="0">
                  <c:v>No registered employ-ment</c:v>
                </c:pt>
              </c:strCache>
            </c:strRef>
          </c:tx>
          <c:spPr>
            <a:solidFill>
              <a:schemeClr val="accent1"/>
            </a:solidFill>
            <a:ln>
              <a:noFill/>
            </a:ln>
            <a:effectLst/>
          </c:spPr>
          <c:invertIfNegative val="0"/>
          <c:cat>
            <c:numRef>
              <c:f>'18_F14'!$A$6:$A$15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'18_F14'!$B$6:$B$15</c:f>
              <c:numCache>
                <c:formatCode>#,##0</c:formatCode>
                <c:ptCount val="10"/>
                <c:pt idx="0">
                  <c:v>230</c:v>
                </c:pt>
                <c:pt idx="1">
                  <c:v>208</c:v>
                </c:pt>
                <c:pt idx="2">
                  <c:v>222</c:v>
                </c:pt>
                <c:pt idx="3">
                  <c:v>215</c:v>
                </c:pt>
                <c:pt idx="4">
                  <c:v>191</c:v>
                </c:pt>
                <c:pt idx="5">
                  <c:v>181</c:v>
                </c:pt>
                <c:pt idx="6">
                  <c:v>166</c:v>
                </c:pt>
                <c:pt idx="7">
                  <c:v>183</c:v>
                </c:pt>
                <c:pt idx="8">
                  <c:v>152</c:v>
                </c:pt>
                <c:pt idx="9">
                  <c:v>159</c:v>
                </c:pt>
              </c:numCache>
            </c:numRef>
          </c:val>
        </c:ser>
        <c:ser>
          <c:idx val="1"/>
          <c:order val="1"/>
          <c:tx>
            <c:strRef>
              <c:f>'18_F14'!$C$5</c:f>
              <c:strCache>
                <c:ptCount val="1"/>
                <c:pt idx="0">
                  <c:v>Micro
firms</c:v>
                </c:pt>
              </c:strCache>
            </c:strRef>
          </c:tx>
          <c:spPr>
            <a:solidFill>
              <a:schemeClr val="accent2"/>
            </a:solidFill>
            <a:ln>
              <a:noFill/>
            </a:ln>
            <a:effectLst/>
          </c:spPr>
          <c:invertIfNegative val="0"/>
          <c:cat>
            <c:numRef>
              <c:f>'18_F14'!$A$6:$A$15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'18_F14'!$C$6:$C$15</c:f>
              <c:numCache>
                <c:formatCode>#,##0</c:formatCode>
                <c:ptCount val="10"/>
                <c:pt idx="0">
                  <c:v>105</c:v>
                </c:pt>
                <c:pt idx="1">
                  <c:v>89</c:v>
                </c:pt>
                <c:pt idx="2">
                  <c:v>112</c:v>
                </c:pt>
                <c:pt idx="3">
                  <c:v>118</c:v>
                </c:pt>
                <c:pt idx="4">
                  <c:v>96</c:v>
                </c:pt>
                <c:pt idx="5">
                  <c:v>128</c:v>
                </c:pt>
                <c:pt idx="6">
                  <c:v>150</c:v>
                </c:pt>
                <c:pt idx="7">
                  <c:v>143</c:v>
                </c:pt>
                <c:pt idx="8">
                  <c:v>177</c:v>
                </c:pt>
                <c:pt idx="9">
                  <c:v>151</c:v>
                </c:pt>
              </c:numCache>
            </c:numRef>
          </c:val>
        </c:ser>
        <c:ser>
          <c:idx val="2"/>
          <c:order val="2"/>
          <c:tx>
            <c:strRef>
              <c:f>'18_F14'!$D$5</c:f>
              <c:strCache>
                <c:ptCount val="1"/>
                <c:pt idx="0">
                  <c:v>Small firms</c:v>
                </c:pt>
              </c:strCache>
            </c:strRef>
          </c:tx>
          <c:spPr>
            <a:solidFill>
              <a:schemeClr val="accent3"/>
            </a:solidFill>
            <a:ln>
              <a:noFill/>
            </a:ln>
            <a:effectLst/>
          </c:spPr>
          <c:invertIfNegative val="0"/>
          <c:cat>
            <c:numRef>
              <c:f>'18_F14'!$A$6:$A$15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'18_F14'!$D$6:$D$15</c:f>
              <c:numCache>
                <c:formatCode>#,##0</c:formatCode>
                <c:ptCount val="10"/>
                <c:pt idx="0">
                  <c:v>129</c:v>
                </c:pt>
                <c:pt idx="1">
                  <c:v>149</c:v>
                </c:pt>
                <c:pt idx="2">
                  <c:v>94</c:v>
                </c:pt>
                <c:pt idx="3">
                  <c:v>143</c:v>
                </c:pt>
                <c:pt idx="4">
                  <c:v>147</c:v>
                </c:pt>
                <c:pt idx="5">
                  <c:v>133</c:v>
                </c:pt>
                <c:pt idx="6">
                  <c:v>137</c:v>
                </c:pt>
                <c:pt idx="7">
                  <c:v>172</c:v>
                </c:pt>
                <c:pt idx="8">
                  <c:v>160</c:v>
                </c:pt>
                <c:pt idx="9">
                  <c:v>137</c:v>
                </c:pt>
              </c:numCache>
            </c:numRef>
          </c:val>
        </c:ser>
        <c:ser>
          <c:idx val="3"/>
          <c:order val="3"/>
          <c:tx>
            <c:strRef>
              <c:f>'18_F14'!$E$5</c:f>
              <c:strCache>
                <c:ptCount val="1"/>
                <c:pt idx="0">
                  <c:v>Middle sized firms</c:v>
                </c:pt>
              </c:strCache>
            </c:strRef>
          </c:tx>
          <c:spPr>
            <a:solidFill>
              <a:schemeClr val="accent4"/>
            </a:solidFill>
            <a:ln>
              <a:noFill/>
            </a:ln>
            <a:effectLst/>
          </c:spPr>
          <c:invertIfNegative val="0"/>
          <c:cat>
            <c:numRef>
              <c:f>'18_F14'!$A$6:$A$15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'18_F14'!$E$6:$E$15</c:f>
              <c:numCache>
                <c:formatCode>#,##0</c:formatCode>
                <c:ptCount val="10"/>
                <c:pt idx="0">
                  <c:v>73</c:v>
                </c:pt>
                <c:pt idx="1">
                  <c:v>90</c:v>
                </c:pt>
                <c:pt idx="2">
                  <c:v>94</c:v>
                </c:pt>
                <c:pt idx="3">
                  <c:v>98</c:v>
                </c:pt>
                <c:pt idx="4">
                  <c:v>96</c:v>
                </c:pt>
                <c:pt idx="5">
                  <c:v>96</c:v>
                </c:pt>
                <c:pt idx="6">
                  <c:v>86</c:v>
                </c:pt>
                <c:pt idx="7">
                  <c:v>79</c:v>
                </c:pt>
                <c:pt idx="8">
                  <c:v>107</c:v>
                </c:pt>
                <c:pt idx="9">
                  <c:v>74</c:v>
                </c:pt>
              </c:numCache>
            </c:numRef>
          </c:val>
        </c:ser>
        <c:ser>
          <c:idx val="4"/>
          <c:order val="4"/>
          <c:tx>
            <c:strRef>
              <c:f>'18_F14'!$F$5</c:f>
              <c:strCache>
                <c:ptCount val="1"/>
                <c:pt idx="0">
                  <c:v>Big firms</c:v>
                </c:pt>
              </c:strCache>
            </c:strRef>
          </c:tx>
          <c:spPr>
            <a:solidFill>
              <a:schemeClr val="accent5"/>
            </a:solidFill>
            <a:ln>
              <a:noFill/>
            </a:ln>
            <a:effectLst/>
          </c:spPr>
          <c:invertIfNegative val="0"/>
          <c:cat>
            <c:numRef>
              <c:f>'18_F14'!$A$6:$A$15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'18_F14'!$F$6:$F$15</c:f>
              <c:numCache>
                <c:formatCode>#,##0</c:formatCode>
                <c:ptCount val="10"/>
                <c:pt idx="0">
                  <c:v>148</c:v>
                </c:pt>
                <c:pt idx="1">
                  <c:v>176</c:v>
                </c:pt>
                <c:pt idx="2">
                  <c:v>160</c:v>
                </c:pt>
                <c:pt idx="3">
                  <c:v>166</c:v>
                </c:pt>
                <c:pt idx="4">
                  <c:v>177</c:v>
                </c:pt>
                <c:pt idx="5">
                  <c:v>197</c:v>
                </c:pt>
                <c:pt idx="6">
                  <c:v>274</c:v>
                </c:pt>
                <c:pt idx="7">
                  <c:v>190</c:v>
                </c:pt>
                <c:pt idx="8">
                  <c:v>210</c:v>
                </c:pt>
                <c:pt idx="9">
                  <c:v>182</c:v>
                </c:pt>
              </c:numCache>
            </c:numRef>
          </c:val>
        </c:ser>
        <c:dLbls>
          <c:showLegendKey val="0"/>
          <c:showVal val="0"/>
          <c:showCatName val="0"/>
          <c:showSerName val="0"/>
          <c:showPercent val="0"/>
          <c:showBubbleSize val="0"/>
        </c:dLbls>
        <c:gapWidth val="50"/>
        <c:overlap val="100"/>
        <c:axId val="-1704723728"/>
        <c:axId val="-1704726448"/>
      </c:barChart>
      <c:catAx>
        <c:axId val="-1704723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crossAx val="-1704726448"/>
        <c:crosses val="autoZero"/>
        <c:auto val="1"/>
        <c:lblAlgn val="ctr"/>
        <c:lblOffset val="100"/>
        <c:noMultiLvlLbl val="0"/>
      </c:catAx>
      <c:valAx>
        <c:axId val="-1704726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Number</a:t>
                </a:r>
              </a:p>
            </c:rich>
          </c:tx>
          <c:layout>
            <c:manualLayout>
              <c:xMode val="edge"/>
              <c:yMode val="edge"/>
              <c:x val="0"/>
              <c:y val="5.2092446777487718E-4"/>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title>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crossAx val="-1704723728"/>
        <c:crosses val="autoZero"/>
        <c:crossBetween val="between"/>
      </c:valAx>
      <c:spPr>
        <a:noFill/>
        <a:ln>
          <a:solidFill>
            <a:schemeClr val="bg1">
              <a:lumMod val="65000"/>
            </a:schemeClr>
          </a:solidFill>
        </a:ln>
        <a:effectLst/>
      </c:spPr>
    </c:plotArea>
    <c:legend>
      <c:legendPos val="r"/>
      <c:layout>
        <c:manualLayout>
          <c:xMode val="edge"/>
          <c:yMode val="edge"/>
          <c:x val="0.80674772727272726"/>
          <c:y val="5.034339457567804E-2"/>
          <c:w val="0.19325227272727272"/>
          <c:h val="0.87165660861735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328502415458896E-2"/>
          <c:y val="6.4765642407906554E-2"/>
          <c:w val="0.78417048611111106"/>
          <c:h val="0.70292815813117704"/>
        </c:manualLayout>
      </c:layout>
      <c:barChart>
        <c:barDir val="col"/>
        <c:grouping val="stacked"/>
        <c:varyColors val="0"/>
        <c:ser>
          <c:idx val="0"/>
          <c:order val="0"/>
          <c:tx>
            <c:strRef>
              <c:f>'5_F3'!$F$5</c:f>
              <c:strCache>
                <c:ptCount val="1"/>
                <c:pt idx="0">
                  <c:v>Nærings-livet</c:v>
                </c:pt>
              </c:strCache>
            </c:strRef>
          </c:tx>
          <c:spPr>
            <a:solidFill>
              <a:schemeClr val="accent1">
                <a:lumMod val="75000"/>
              </a:schemeClr>
            </a:solidFill>
          </c:spPr>
          <c:invertIfNegative val="0"/>
          <c:dLbls>
            <c:dLbl>
              <c:idx val="0"/>
              <c:layout/>
              <c:tx>
                <c:rich>
                  <a:bodyPr/>
                  <a:lstStyle/>
                  <a:p>
                    <a:fld id="{891A589B-AD71-4449-A39C-1E8973947127}" type="CELLRANGE">
                      <a:rPr lang="en-US"/>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04C0D7B9-7A50-4E1E-B3A5-F597E07EAAE6}"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90393C6D-FD8C-467E-AACD-234F56E0CB1D}"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fld id="{DCD9C5EC-D13D-4A62-A88B-06E6790FCF48}"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wrap="square" lIns="38100" tIns="19050" rIns="38100" bIns="19050" anchor="ctr">
                    <a:spAutoFit/>
                  </a:bodyPr>
                  <a:lstStyle/>
                  <a:p>
                    <a:pPr>
                      <a:defRPr b="1">
                        <a:solidFill>
                          <a:sysClr val="windowText" lastClr="000000"/>
                        </a:solidFill>
                      </a:defRPr>
                    </a:pPr>
                    <a:fld id="{FBD7C5B8-3BD5-4D0E-8817-B97B259476EE}" type="CELLRANGE">
                      <a:rPr lang="nb-NO"/>
                      <a:pPr>
                        <a:defRPr b="1">
                          <a:solidFill>
                            <a:sysClr val="windowText" lastClr="000000"/>
                          </a:solidFill>
                        </a:defRPr>
                      </a:pPr>
                      <a:t>[CELLEOMRÅDE]</a:t>
                    </a:fld>
                    <a:endParaRPr lang="nb-NO"/>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5"/>
              <c:layout/>
              <c:tx>
                <c:rich>
                  <a:bodyPr wrap="square" lIns="38100" tIns="19050" rIns="38100" bIns="19050" anchor="ctr">
                    <a:spAutoFit/>
                  </a:bodyPr>
                  <a:lstStyle/>
                  <a:p>
                    <a:pPr>
                      <a:defRPr b="1">
                        <a:solidFill>
                          <a:sysClr val="windowText" lastClr="000000"/>
                        </a:solidFill>
                      </a:defRPr>
                    </a:pPr>
                    <a:fld id="{BCD47A65-5265-422E-9EA5-F7AF921B79B7}" type="CELLRANGE">
                      <a:rPr lang="nb-NO"/>
                      <a:pPr>
                        <a:defRPr b="1">
                          <a:solidFill>
                            <a:sysClr val="windowText" lastClr="000000"/>
                          </a:solidFill>
                        </a:defRPr>
                      </a:pPr>
                      <a:t>[CELLEOMRÅDE]</a:t>
                    </a:fld>
                    <a:endParaRPr lang="nb-NO"/>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6"/>
              <c:layout/>
              <c:tx>
                <c:rich>
                  <a:bodyPr/>
                  <a:lstStyle/>
                  <a:p>
                    <a:fld id="{BB128A5E-14BD-4C5B-AF98-416C185A1DCE}"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7"/>
              <c:layout/>
              <c:tx>
                <c:rich>
                  <a:bodyPr/>
                  <a:lstStyle/>
                  <a:p>
                    <a:fld id="{941A435D-67E5-456F-BE97-AAAB047B3D8C}"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8"/>
              <c:layout/>
              <c:tx>
                <c:rich>
                  <a:bodyPr/>
                  <a:lstStyle/>
                  <a:p>
                    <a:fld id="{6706A35F-EAA1-470F-8859-854C81C6789C}"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9"/>
              <c:layout/>
              <c:tx>
                <c:rich>
                  <a:bodyPr/>
                  <a:lstStyle/>
                  <a:p>
                    <a:fld id="{7310AAE8-7400-4E8D-91CC-80E0CC9534CC}"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wrap="square" lIns="38100" tIns="19050" rIns="38100" bIns="19050" anchor="ctr">
                <a:spAutoFit/>
              </a:bodyPr>
              <a:lstStyle/>
              <a:p>
                <a:pPr>
                  <a:defRPr b="1">
                    <a:solidFill>
                      <a:schemeClr val="bg1"/>
                    </a:solidFill>
                  </a:defRPr>
                </a:pPr>
                <a:endParaRPr lang="nb-NO"/>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multiLvlStrRef>
              <c:f>'5_F3'!$A$7:$B$16</c:f>
              <c:multiLvlStrCache>
                <c:ptCount val="10"/>
                <c:lvl>
                  <c:pt idx="0">
                    <c:v>2002</c:v>
                  </c:pt>
                  <c:pt idx="1">
                    <c:v>2012</c:v>
                  </c:pt>
                  <c:pt idx="2">
                    <c:v>2002</c:v>
                  </c:pt>
                  <c:pt idx="3">
                    <c:v>2012</c:v>
                  </c:pt>
                  <c:pt idx="4">
                    <c:v>2002</c:v>
                  </c:pt>
                  <c:pt idx="5">
                    <c:v>2012</c:v>
                  </c:pt>
                  <c:pt idx="6">
                    <c:v>2002</c:v>
                  </c:pt>
                  <c:pt idx="7">
                    <c:v>2012</c:v>
                  </c:pt>
                  <c:pt idx="8">
                    <c:v>2002</c:v>
                  </c:pt>
                  <c:pt idx="9">
                    <c:v>2012</c:v>
                  </c:pt>
                </c:lvl>
                <c:lvl>
                  <c:pt idx="0">
                    <c:v>Danmark</c:v>
                  </c:pt>
                  <c:pt idx="2">
                    <c:v>Finland</c:v>
                  </c:pt>
                  <c:pt idx="4">
                    <c:v>Island¹</c:v>
                  </c:pt>
                  <c:pt idx="6">
                    <c:v>Norge</c:v>
                  </c:pt>
                  <c:pt idx="8">
                    <c:v>Sverige¹</c:v>
                  </c:pt>
                </c:lvl>
              </c:multiLvlStrCache>
            </c:multiLvlStrRef>
          </c:cat>
          <c:val>
            <c:numRef>
              <c:f>'5_F3'!$F$7:$F$16</c:f>
              <c:numCache>
                <c:formatCode>#,##0</c:formatCode>
                <c:ptCount val="10"/>
                <c:pt idx="0">
                  <c:v>26079.578869621255</c:v>
                </c:pt>
                <c:pt idx="1">
                  <c:v>41070.787669710189</c:v>
                </c:pt>
                <c:pt idx="2">
                  <c:v>30651.353266809034</c:v>
                </c:pt>
                <c:pt idx="3">
                  <c:v>45350.774519638166</c:v>
                </c:pt>
                <c:pt idx="4">
                  <c:v>1374.8316034415463</c:v>
                </c:pt>
                <c:pt idx="5">
                  <c:v>1380.5183076057954</c:v>
                </c:pt>
                <c:pt idx="6">
                  <c:v>14610</c:v>
                </c:pt>
                <c:pt idx="7">
                  <c:v>25207</c:v>
                </c:pt>
                <c:pt idx="8">
                  <c:v>73772.510848069433</c:v>
                </c:pt>
                <c:pt idx="9">
                  <c:v>82571.084680171305</c:v>
                </c:pt>
              </c:numCache>
            </c:numRef>
          </c:val>
          <c:extLst>
            <c:ext xmlns:c15="http://schemas.microsoft.com/office/drawing/2012/chart" uri="{02D57815-91ED-43cb-92C2-25804820EDAC}">
              <c15:datalabelsRange>
                <c15:f>'5_F3'!$J$7:$J$16</c15:f>
                <c15:dlblRangeCache>
                  <c:ptCount val="10"/>
                  <c:pt idx="0">
                    <c:v>69</c:v>
                  </c:pt>
                  <c:pt idx="1">
                    <c:v>66</c:v>
                  </c:pt>
                  <c:pt idx="2">
                    <c:v>70</c:v>
                  </c:pt>
                  <c:pt idx="3">
                    <c:v>69</c:v>
                  </c:pt>
                  <c:pt idx="4">
                    <c:v>57</c:v>
                  </c:pt>
                  <c:pt idx="5">
                    <c:v>53</c:v>
                  </c:pt>
                  <c:pt idx="6">
                    <c:v>57</c:v>
                  </c:pt>
                  <c:pt idx="7">
                    <c:v>52</c:v>
                  </c:pt>
                  <c:pt idx="8">
                    <c:v>77</c:v>
                  </c:pt>
                  <c:pt idx="9">
                    <c:v>68</c:v>
                  </c:pt>
                </c15:dlblRangeCache>
              </c15:datalabelsRange>
            </c:ext>
          </c:extLst>
        </c:ser>
        <c:ser>
          <c:idx val="2"/>
          <c:order val="1"/>
          <c:tx>
            <c:strRef>
              <c:f>'5_F3'!$G$5</c:f>
              <c:strCache>
                <c:ptCount val="1"/>
                <c:pt idx="0">
                  <c:v>Offentlig og PNP-sektor</c:v>
                </c:pt>
              </c:strCache>
            </c:strRef>
          </c:tx>
          <c:spPr>
            <a:solidFill>
              <a:schemeClr val="accent1">
                <a:lumMod val="20000"/>
                <a:lumOff val="80000"/>
              </a:schemeClr>
            </a:solidFill>
          </c:spPr>
          <c:invertIfNegative val="0"/>
          <c:cat>
            <c:multiLvlStrRef>
              <c:f>'5_F3'!$A$7:$B$16</c:f>
              <c:multiLvlStrCache>
                <c:ptCount val="10"/>
                <c:lvl>
                  <c:pt idx="0">
                    <c:v>2002</c:v>
                  </c:pt>
                  <c:pt idx="1">
                    <c:v>2012</c:v>
                  </c:pt>
                  <c:pt idx="2">
                    <c:v>2002</c:v>
                  </c:pt>
                  <c:pt idx="3">
                    <c:v>2012</c:v>
                  </c:pt>
                  <c:pt idx="4">
                    <c:v>2002</c:v>
                  </c:pt>
                  <c:pt idx="5">
                    <c:v>2012</c:v>
                  </c:pt>
                  <c:pt idx="6">
                    <c:v>2002</c:v>
                  </c:pt>
                  <c:pt idx="7">
                    <c:v>2012</c:v>
                  </c:pt>
                  <c:pt idx="8">
                    <c:v>2002</c:v>
                  </c:pt>
                  <c:pt idx="9">
                    <c:v>2012</c:v>
                  </c:pt>
                </c:lvl>
                <c:lvl>
                  <c:pt idx="0">
                    <c:v>Danmark</c:v>
                  </c:pt>
                  <c:pt idx="2">
                    <c:v>Finland</c:v>
                  </c:pt>
                  <c:pt idx="4">
                    <c:v>Island¹</c:v>
                  </c:pt>
                  <c:pt idx="6">
                    <c:v>Norge</c:v>
                  </c:pt>
                  <c:pt idx="8">
                    <c:v>Sverige¹</c:v>
                  </c:pt>
                </c:lvl>
              </c:multiLvlStrCache>
            </c:multiLvlStrRef>
          </c:cat>
          <c:val>
            <c:numRef>
              <c:f>'5_F3'!$G$7:$G$16</c:f>
              <c:numCache>
                <c:formatCode>#,##0</c:formatCode>
                <c:ptCount val="10"/>
                <c:pt idx="0">
                  <c:v>2997.110330455127</c:v>
                </c:pt>
                <c:pt idx="1">
                  <c:v>1607.7892110508656</c:v>
                </c:pt>
                <c:pt idx="2">
                  <c:v>4810.5179933451927</c:v>
                </c:pt>
                <c:pt idx="3">
                  <c:v>6396.4393795323685</c:v>
                </c:pt>
                <c:pt idx="4">
                  <c:v>642.38249082035463</c:v>
                </c:pt>
                <c:pt idx="5">
                  <c:v>547.70088298034239</c:v>
                </c:pt>
                <c:pt idx="6">
                  <c:v>4020</c:v>
                </c:pt>
                <c:pt idx="7">
                  <c:v>7889</c:v>
                </c:pt>
                <c:pt idx="8">
                  <c:v>2790.8691761482405</c:v>
                </c:pt>
                <c:pt idx="9">
                  <c:v>6206.7085479367015</c:v>
                </c:pt>
              </c:numCache>
            </c:numRef>
          </c:val>
        </c:ser>
        <c:ser>
          <c:idx val="1"/>
          <c:order val="2"/>
          <c:tx>
            <c:strRef>
              <c:f>'5_F3'!$E$5</c:f>
              <c:strCache>
                <c:ptCount val="1"/>
                <c:pt idx="0">
                  <c:v>Universi-tets- og høgskole-sektoren</c:v>
                </c:pt>
              </c:strCache>
            </c:strRef>
          </c:tx>
          <c:spPr>
            <a:solidFill>
              <a:schemeClr val="accent1"/>
            </a:solidFill>
            <a:ln w="25400">
              <a:noFill/>
            </a:ln>
          </c:spPr>
          <c:invertIfNegative val="0"/>
          <c:dLbls>
            <c:dLbl>
              <c:idx val="0"/>
              <c:layout/>
              <c:tx>
                <c:rich>
                  <a:bodyPr/>
                  <a:lstStyle/>
                  <a:p>
                    <a:fld id="{1716B2D7-725A-481E-8250-ADCFEC70FA44}"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
              <c:layout/>
              <c:tx>
                <c:rich>
                  <a:bodyPr/>
                  <a:lstStyle/>
                  <a:p>
                    <a:fld id="{5B0613D3-B6D1-4D2B-A646-A14E2668ABF5}"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8D5288D4-8C8C-4D5F-9172-4C6018C2EF83}"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fld id="{CE5B40D0-A4E7-422E-8C6A-97FDE681FC33}"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wrap="square" lIns="38100" tIns="19050" rIns="38100" bIns="19050" anchor="ctr">
                    <a:spAutoFit/>
                  </a:bodyPr>
                  <a:lstStyle/>
                  <a:p>
                    <a:pPr>
                      <a:defRPr b="1">
                        <a:solidFill>
                          <a:sysClr val="windowText" lastClr="000000"/>
                        </a:solidFill>
                      </a:defRPr>
                    </a:pPr>
                    <a:fld id="{11F1CD44-2C04-42B1-8F40-4890F0822816}" type="CELLRANGE">
                      <a:rPr lang="en-US"/>
                      <a:pPr>
                        <a:defRPr b="1">
                          <a:solidFill>
                            <a:sysClr val="windowText" lastClr="000000"/>
                          </a:solidFill>
                        </a:defRPr>
                      </a:pPr>
                      <a:t>[CELLEOMRÅDE]</a:t>
                    </a:fld>
                    <a:endParaRPr lang="nb-NO"/>
                  </a:p>
                </c:rich>
              </c:tx>
              <c:spPr>
                <a:noFill/>
                <a:ln>
                  <a:noFill/>
                </a:ln>
                <a:effectLst/>
              </c:spPr>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5"/>
              <c:layout/>
              <c:tx>
                <c:rich>
                  <a:bodyPr wrap="square" lIns="38100" tIns="19050" rIns="38100" bIns="19050" anchor="ctr">
                    <a:spAutoFit/>
                  </a:bodyPr>
                  <a:lstStyle/>
                  <a:p>
                    <a:pPr>
                      <a:defRPr b="1">
                        <a:solidFill>
                          <a:sysClr val="windowText" lastClr="000000"/>
                        </a:solidFill>
                      </a:defRPr>
                    </a:pPr>
                    <a:fld id="{52838C78-C5FA-4297-B288-206B9A57C4CB}" type="CELLRANGE">
                      <a:rPr lang="en-US"/>
                      <a:pPr>
                        <a:defRPr b="1">
                          <a:solidFill>
                            <a:sysClr val="windowText" lastClr="000000"/>
                          </a:solidFill>
                        </a:defRPr>
                      </a:pPr>
                      <a:t>[CELLEOMRÅDE]</a:t>
                    </a:fld>
                    <a:endParaRPr lang="nb-NO"/>
                  </a:p>
                </c:rich>
              </c:tx>
              <c:spPr>
                <a:noFill/>
                <a:ln>
                  <a:noFill/>
                </a:ln>
                <a:effectLst/>
              </c:spPr>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6"/>
              <c:layout/>
              <c:tx>
                <c:rich>
                  <a:bodyPr/>
                  <a:lstStyle/>
                  <a:p>
                    <a:fld id="{1EA72CCA-7361-4E34-A087-E45662C70F59}"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7"/>
              <c:layout/>
              <c:tx>
                <c:rich>
                  <a:bodyPr/>
                  <a:lstStyle/>
                  <a:p>
                    <a:fld id="{48D4C14A-4AE7-45BB-A440-97F8D999825F}"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8"/>
              <c:layout/>
              <c:tx>
                <c:rich>
                  <a:bodyPr/>
                  <a:lstStyle/>
                  <a:p>
                    <a:fld id="{834A3590-77A2-4A53-8B48-B50D978F4A18}"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9"/>
              <c:layout/>
              <c:tx>
                <c:rich>
                  <a:bodyPr/>
                  <a:lstStyle/>
                  <a:p>
                    <a:fld id="{BE9DAE69-D371-4B25-9D7D-C9DE3879876C}"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wrap="square" lIns="38100" tIns="19050" rIns="38100" bIns="19050" anchor="ctr">
                <a:spAutoFit/>
              </a:bodyPr>
              <a:lstStyle/>
              <a:p>
                <a:pPr>
                  <a:defRPr b="1">
                    <a:solidFill>
                      <a:schemeClr val="bg1"/>
                    </a:solidFill>
                  </a:defRPr>
                </a:pPr>
                <a:endParaRPr lang="nb-NO"/>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multiLvlStrRef>
              <c:f>'5_F3'!$A$7:$B$16</c:f>
              <c:multiLvlStrCache>
                <c:ptCount val="10"/>
                <c:lvl>
                  <c:pt idx="0">
                    <c:v>2002</c:v>
                  </c:pt>
                  <c:pt idx="1">
                    <c:v>2012</c:v>
                  </c:pt>
                  <c:pt idx="2">
                    <c:v>2002</c:v>
                  </c:pt>
                  <c:pt idx="3">
                    <c:v>2012</c:v>
                  </c:pt>
                  <c:pt idx="4">
                    <c:v>2002</c:v>
                  </c:pt>
                  <c:pt idx="5">
                    <c:v>2012</c:v>
                  </c:pt>
                  <c:pt idx="6">
                    <c:v>2002</c:v>
                  </c:pt>
                  <c:pt idx="7">
                    <c:v>2012</c:v>
                  </c:pt>
                  <c:pt idx="8">
                    <c:v>2002</c:v>
                  </c:pt>
                  <c:pt idx="9">
                    <c:v>2012</c:v>
                  </c:pt>
                </c:lvl>
                <c:lvl>
                  <c:pt idx="0">
                    <c:v>Danmark</c:v>
                  </c:pt>
                  <c:pt idx="2">
                    <c:v>Finland</c:v>
                  </c:pt>
                  <c:pt idx="4">
                    <c:v>Island¹</c:v>
                  </c:pt>
                  <c:pt idx="6">
                    <c:v>Norge</c:v>
                  </c:pt>
                  <c:pt idx="8">
                    <c:v>Sverige¹</c:v>
                  </c:pt>
                </c:lvl>
              </c:multiLvlStrCache>
            </c:multiLvlStrRef>
          </c:cat>
          <c:val>
            <c:numRef>
              <c:f>'5_F3'!$E$7:$E$16</c:f>
              <c:numCache>
                <c:formatCode>#,##0</c:formatCode>
                <c:ptCount val="10"/>
                <c:pt idx="0">
                  <c:v>8709.288752285569</c:v>
                </c:pt>
                <c:pt idx="1">
                  <c:v>19872.035828224627</c:v>
                </c:pt>
                <c:pt idx="2">
                  <c:v>8405.5197127593001</c:v>
                </c:pt>
                <c:pt idx="3">
                  <c:v>14243.717168617348</c:v>
                </c:pt>
                <c:pt idx="4">
                  <c:v>386.42513471178637</c:v>
                </c:pt>
                <c:pt idx="5">
                  <c:v>696.99274880024632</c:v>
                </c:pt>
                <c:pt idx="6">
                  <c:v>6810</c:v>
                </c:pt>
                <c:pt idx="7">
                  <c:v>15039</c:v>
                </c:pt>
                <c:pt idx="8">
                  <c:v>18667.193721170865</c:v>
                </c:pt>
                <c:pt idx="9">
                  <c:v>33030.247226294501</c:v>
                </c:pt>
              </c:numCache>
            </c:numRef>
          </c:val>
          <c:extLst>
            <c:ext xmlns:c15="http://schemas.microsoft.com/office/drawing/2012/chart" uri="{02D57815-91ED-43cb-92C2-25804820EDAC}">
              <c15:datalabelsRange>
                <c15:f>'5_F3'!$I$7:$I$16</c15:f>
                <c15:dlblRangeCache>
                  <c:ptCount val="10"/>
                  <c:pt idx="0">
                    <c:v>23</c:v>
                  </c:pt>
                  <c:pt idx="1">
                    <c:v>32</c:v>
                  </c:pt>
                  <c:pt idx="2">
                    <c:v>19</c:v>
                  </c:pt>
                  <c:pt idx="3">
                    <c:v>22</c:v>
                  </c:pt>
                  <c:pt idx="4">
                    <c:v>16</c:v>
                  </c:pt>
                  <c:pt idx="5">
                    <c:v>27</c:v>
                  </c:pt>
                  <c:pt idx="6">
                    <c:v>27</c:v>
                  </c:pt>
                  <c:pt idx="7">
                    <c:v>31</c:v>
                  </c:pt>
                  <c:pt idx="8">
                    <c:v>20</c:v>
                  </c:pt>
                  <c:pt idx="9">
                    <c:v>27</c:v>
                  </c:pt>
                </c15:dlblRangeCache>
              </c15:datalabelsRange>
            </c:ext>
          </c:extLst>
        </c:ser>
        <c:dLbls>
          <c:showLegendKey val="0"/>
          <c:showVal val="0"/>
          <c:showCatName val="0"/>
          <c:showSerName val="0"/>
          <c:showPercent val="0"/>
          <c:showBubbleSize val="0"/>
        </c:dLbls>
        <c:gapWidth val="50"/>
        <c:overlap val="100"/>
        <c:axId val="-1708118240"/>
        <c:axId val="-1708101376"/>
      </c:barChart>
      <c:catAx>
        <c:axId val="-1708118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nb-NO"/>
          </a:p>
        </c:txPr>
        <c:crossAx val="-1708101376"/>
        <c:crosses val="autoZero"/>
        <c:auto val="1"/>
        <c:lblAlgn val="ctr"/>
        <c:lblOffset val="100"/>
        <c:noMultiLvlLbl val="0"/>
      </c:catAx>
      <c:valAx>
        <c:axId val="-1708101376"/>
        <c:scaling>
          <c:orientation val="minMax"/>
          <c:max val="123000"/>
          <c:min val="0"/>
        </c:scaling>
        <c:delete val="0"/>
        <c:axPos val="l"/>
        <c:majorGridlines>
          <c:spPr>
            <a:ln w="3175">
              <a:solidFill>
                <a:srgbClr val="000000"/>
              </a:solidFill>
              <a:prstDash val="solid"/>
            </a:ln>
          </c:spPr>
        </c:majorGridlines>
        <c:title>
          <c:tx>
            <c:rich>
              <a:bodyPr rot="0" vert="horz"/>
              <a:lstStyle/>
              <a:p>
                <a:pPr algn="ctr">
                  <a:defRPr/>
                </a:pPr>
                <a:r>
                  <a:rPr lang="nb-NO"/>
                  <a:t>Mill. kr</a:t>
                </a:r>
              </a:p>
            </c:rich>
          </c:tx>
          <c:layout>
            <c:manualLayout>
              <c:xMode val="edge"/>
              <c:yMode val="edge"/>
              <c:x val="1.4864583333333333E-3"/>
              <c:y val="1.1248014375561548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nb-NO"/>
          </a:p>
        </c:txPr>
        <c:crossAx val="-1708118240"/>
        <c:crosses val="autoZero"/>
        <c:crossBetween val="between"/>
      </c:valAx>
      <c:spPr>
        <a:solidFill>
          <a:schemeClr val="bg1"/>
        </a:solidFill>
        <a:ln w="3175">
          <a:solidFill>
            <a:srgbClr val="000000"/>
          </a:solidFill>
          <a:prstDash val="solid"/>
        </a:ln>
      </c:spPr>
    </c:plotArea>
    <c:legend>
      <c:legendPos val="r"/>
      <c:layout>
        <c:manualLayout>
          <c:xMode val="edge"/>
          <c:yMode val="edge"/>
          <c:x val="0.87580659722222221"/>
          <c:y val="0.12657796945193175"/>
          <c:w val="0.11096423611111111"/>
          <c:h val="0.7597759865864685"/>
        </c:manualLayout>
      </c:layout>
      <c:overlay val="0"/>
    </c:legend>
    <c:plotVisOnly val="1"/>
    <c:dispBlanksAs val="zero"/>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68749999999996E-2"/>
          <c:y val="7.3421775585444812E-2"/>
          <c:w val="0.78417048611111106"/>
          <c:h val="0.71753372866127585"/>
        </c:manualLayout>
      </c:layout>
      <c:barChart>
        <c:barDir val="col"/>
        <c:grouping val="stacked"/>
        <c:varyColors val="0"/>
        <c:ser>
          <c:idx val="0"/>
          <c:order val="0"/>
          <c:tx>
            <c:strRef>
              <c:f>'5_F3'!$F$6</c:f>
              <c:strCache>
                <c:ptCount val="1"/>
                <c:pt idx="0">
                  <c:v>Business enterprise sector</c:v>
                </c:pt>
              </c:strCache>
            </c:strRef>
          </c:tx>
          <c:spPr>
            <a:solidFill>
              <a:schemeClr val="accent1">
                <a:lumMod val="75000"/>
              </a:schemeClr>
            </a:solidFill>
          </c:spPr>
          <c:invertIfNegative val="0"/>
          <c:dLbls>
            <c:dLbl>
              <c:idx val="0"/>
              <c:layout/>
              <c:tx>
                <c:rich>
                  <a:bodyPr/>
                  <a:lstStyle/>
                  <a:p>
                    <a:fld id="{34E6EB30-6562-466E-BA1E-9287705910CE}" type="CELLRANGE">
                      <a:rPr lang="en-US"/>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9CD1073C-95AD-4631-B451-AA7B780039C7}"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F4C9C86A-C7B7-4791-864D-652410C920D0}"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fld id="{905BB323-A976-4E22-B85C-05D47E3AF9D5}"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wrap="square" lIns="38100" tIns="19050" rIns="38100" bIns="19050" anchor="ctr">
                    <a:spAutoFit/>
                  </a:bodyPr>
                  <a:lstStyle/>
                  <a:p>
                    <a:pPr>
                      <a:defRPr b="1">
                        <a:solidFill>
                          <a:sysClr val="windowText" lastClr="000000"/>
                        </a:solidFill>
                      </a:defRPr>
                    </a:pPr>
                    <a:fld id="{18E41A01-435A-46C1-9154-8778BE5C390A}" type="CELLRANGE">
                      <a:rPr lang="nb-NO"/>
                      <a:pPr>
                        <a:defRPr b="1">
                          <a:solidFill>
                            <a:sysClr val="windowText" lastClr="000000"/>
                          </a:solidFill>
                        </a:defRPr>
                      </a:pPr>
                      <a:t>[CELLEOMRÅDE]</a:t>
                    </a:fld>
                    <a:endParaRPr lang="nb-NO"/>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5"/>
              <c:layout/>
              <c:tx>
                <c:rich>
                  <a:bodyPr wrap="square" lIns="38100" tIns="19050" rIns="38100" bIns="19050" anchor="ctr">
                    <a:spAutoFit/>
                  </a:bodyPr>
                  <a:lstStyle/>
                  <a:p>
                    <a:pPr>
                      <a:defRPr b="1">
                        <a:solidFill>
                          <a:sysClr val="windowText" lastClr="000000"/>
                        </a:solidFill>
                      </a:defRPr>
                    </a:pPr>
                    <a:fld id="{09D48CE1-551F-4856-8382-D1777DD7CB04}" type="CELLRANGE">
                      <a:rPr lang="nb-NO"/>
                      <a:pPr>
                        <a:defRPr b="1">
                          <a:solidFill>
                            <a:sysClr val="windowText" lastClr="000000"/>
                          </a:solidFill>
                        </a:defRPr>
                      </a:pPr>
                      <a:t>[CELLEOMRÅDE]</a:t>
                    </a:fld>
                    <a:endParaRPr lang="nb-NO"/>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6"/>
              <c:layout/>
              <c:tx>
                <c:rich>
                  <a:bodyPr/>
                  <a:lstStyle/>
                  <a:p>
                    <a:fld id="{E6D0F9F7-4CD7-44D5-A63E-48B046440962}"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7"/>
              <c:layout/>
              <c:tx>
                <c:rich>
                  <a:bodyPr/>
                  <a:lstStyle/>
                  <a:p>
                    <a:fld id="{0E4F287F-A4CF-4358-BEE5-595C11F2C3F2}"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8"/>
              <c:layout/>
              <c:tx>
                <c:rich>
                  <a:bodyPr/>
                  <a:lstStyle/>
                  <a:p>
                    <a:fld id="{29DE9085-290B-4857-A783-3D2F8B0FA084}"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9"/>
              <c:layout/>
              <c:tx>
                <c:rich>
                  <a:bodyPr/>
                  <a:lstStyle/>
                  <a:p>
                    <a:fld id="{0800812E-CD26-47A6-B86B-5B0B3136152F}"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wrap="square" lIns="38100" tIns="19050" rIns="38100" bIns="19050" anchor="ctr">
                <a:spAutoFit/>
              </a:bodyPr>
              <a:lstStyle/>
              <a:p>
                <a:pPr>
                  <a:defRPr b="1">
                    <a:solidFill>
                      <a:schemeClr val="bg1"/>
                    </a:solidFill>
                  </a:defRPr>
                </a:pPr>
                <a:endParaRPr lang="nb-NO"/>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multiLvlStrRef>
              <c:f>'5_F3'!$C$7:$D$16</c:f>
              <c:multiLvlStrCache>
                <c:ptCount val="10"/>
                <c:lvl>
                  <c:pt idx="0">
                    <c:v>2002</c:v>
                  </c:pt>
                  <c:pt idx="1">
                    <c:v>2012</c:v>
                  </c:pt>
                  <c:pt idx="2">
                    <c:v>2002</c:v>
                  </c:pt>
                  <c:pt idx="3">
                    <c:v>2012</c:v>
                  </c:pt>
                  <c:pt idx="4">
                    <c:v>2002</c:v>
                  </c:pt>
                  <c:pt idx="5">
                    <c:v>2012</c:v>
                  </c:pt>
                  <c:pt idx="6">
                    <c:v>2002</c:v>
                  </c:pt>
                  <c:pt idx="7">
                    <c:v>2012</c:v>
                  </c:pt>
                  <c:pt idx="8">
                    <c:v>2002</c:v>
                  </c:pt>
                  <c:pt idx="9">
                    <c:v>2012</c:v>
                  </c:pt>
                </c:lvl>
                <c:lvl>
                  <c:pt idx="0">
                    <c:v>Denmark</c:v>
                  </c:pt>
                  <c:pt idx="2">
                    <c:v>Finland</c:v>
                  </c:pt>
                  <c:pt idx="4">
                    <c:v>Iceland¹</c:v>
                  </c:pt>
                  <c:pt idx="6">
                    <c:v>Norway</c:v>
                  </c:pt>
                  <c:pt idx="8">
                    <c:v>Sweden¹</c:v>
                  </c:pt>
                </c:lvl>
              </c:multiLvlStrCache>
            </c:multiLvlStrRef>
          </c:cat>
          <c:val>
            <c:numRef>
              <c:f>'5_F3'!$F$7:$F$16</c:f>
              <c:numCache>
                <c:formatCode>#,##0</c:formatCode>
                <c:ptCount val="10"/>
                <c:pt idx="0">
                  <c:v>26079.578869621255</c:v>
                </c:pt>
                <c:pt idx="1">
                  <c:v>41070.787669710189</c:v>
                </c:pt>
                <c:pt idx="2">
                  <c:v>30651.353266809034</c:v>
                </c:pt>
                <c:pt idx="3">
                  <c:v>45350.774519638166</c:v>
                </c:pt>
                <c:pt idx="4">
                  <c:v>1374.8316034415463</c:v>
                </c:pt>
                <c:pt idx="5">
                  <c:v>1380.5183076057954</c:v>
                </c:pt>
                <c:pt idx="6">
                  <c:v>14610</c:v>
                </c:pt>
                <c:pt idx="7">
                  <c:v>25207</c:v>
                </c:pt>
                <c:pt idx="8">
                  <c:v>73772.510848069433</c:v>
                </c:pt>
                <c:pt idx="9">
                  <c:v>82571.084680171305</c:v>
                </c:pt>
              </c:numCache>
            </c:numRef>
          </c:val>
          <c:extLst>
            <c:ext xmlns:c15="http://schemas.microsoft.com/office/drawing/2012/chart" uri="{02D57815-91ED-43cb-92C2-25804820EDAC}">
              <c15:datalabelsRange>
                <c15:f>'5_F3'!$J$7:$J$16</c15:f>
                <c15:dlblRangeCache>
                  <c:ptCount val="10"/>
                  <c:pt idx="0">
                    <c:v>69</c:v>
                  </c:pt>
                  <c:pt idx="1">
                    <c:v>66</c:v>
                  </c:pt>
                  <c:pt idx="2">
                    <c:v>70</c:v>
                  </c:pt>
                  <c:pt idx="3">
                    <c:v>69</c:v>
                  </c:pt>
                  <c:pt idx="4">
                    <c:v>57</c:v>
                  </c:pt>
                  <c:pt idx="5">
                    <c:v>53</c:v>
                  </c:pt>
                  <c:pt idx="6">
                    <c:v>57</c:v>
                  </c:pt>
                  <c:pt idx="7">
                    <c:v>52</c:v>
                  </c:pt>
                  <c:pt idx="8">
                    <c:v>77</c:v>
                  </c:pt>
                  <c:pt idx="9">
                    <c:v>68</c:v>
                  </c:pt>
                </c15:dlblRangeCache>
              </c15:datalabelsRange>
            </c:ext>
          </c:extLst>
        </c:ser>
        <c:ser>
          <c:idx val="2"/>
          <c:order val="1"/>
          <c:tx>
            <c:strRef>
              <c:f>'5_F3'!$G$6</c:f>
              <c:strCache>
                <c:ptCount val="1"/>
                <c:pt idx="0">
                  <c:v>Govern-ment and PNP-sector</c:v>
                </c:pt>
              </c:strCache>
            </c:strRef>
          </c:tx>
          <c:spPr>
            <a:solidFill>
              <a:schemeClr val="accent1">
                <a:lumMod val="20000"/>
                <a:lumOff val="80000"/>
              </a:schemeClr>
            </a:solidFill>
          </c:spPr>
          <c:invertIfNegative val="0"/>
          <c:cat>
            <c:multiLvlStrRef>
              <c:f>'5_F3'!$C$7:$D$16</c:f>
              <c:multiLvlStrCache>
                <c:ptCount val="10"/>
                <c:lvl>
                  <c:pt idx="0">
                    <c:v>2002</c:v>
                  </c:pt>
                  <c:pt idx="1">
                    <c:v>2012</c:v>
                  </c:pt>
                  <c:pt idx="2">
                    <c:v>2002</c:v>
                  </c:pt>
                  <c:pt idx="3">
                    <c:v>2012</c:v>
                  </c:pt>
                  <c:pt idx="4">
                    <c:v>2002</c:v>
                  </c:pt>
                  <c:pt idx="5">
                    <c:v>2012</c:v>
                  </c:pt>
                  <c:pt idx="6">
                    <c:v>2002</c:v>
                  </c:pt>
                  <c:pt idx="7">
                    <c:v>2012</c:v>
                  </c:pt>
                  <c:pt idx="8">
                    <c:v>2002</c:v>
                  </c:pt>
                  <c:pt idx="9">
                    <c:v>2012</c:v>
                  </c:pt>
                </c:lvl>
                <c:lvl>
                  <c:pt idx="0">
                    <c:v>Denmark</c:v>
                  </c:pt>
                  <c:pt idx="2">
                    <c:v>Finland</c:v>
                  </c:pt>
                  <c:pt idx="4">
                    <c:v>Iceland¹</c:v>
                  </c:pt>
                  <c:pt idx="6">
                    <c:v>Norway</c:v>
                  </c:pt>
                  <c:pt idx="8">
                    <c:v>Sweden¹</c:v>
                  </c:pt>
                </c:lvl>
              </c:multiLvlStrCache>
            </c:multiLvlStrRef>
          </c:cat>
          <c:val>
            <c:numRef>
              <c:f>'5_F3'!$G$7:$G$16</c:f>
              <c:numCache>
                <c:formatCode>#,##0</c:formatCode>
                <c:ptCount val="10"/>
                <c:pt idx="0">
                  <c:v>2997.110330455127</c:v>
                </c:pt>
                <c:pt idx="1">
                  <c:v>1607.7892110508656</c:v>
                </c:pt>
                <c:pt idx="2">
                  <c:v>4810.5179933451927</c:v>
                </c:pt>
                <c:pt idx="3">
                  <c:v>6396.4393795323685</c:v>
                </c:pt>
                <c:pt idx="4">
                  <c:v>642.38249082035463</c:v>
                </c:pt>
                <c:pt idx="5">
                  <c:v>547.70088298034239</c:v>
                </c:pt>
                <c:pt idx="6">
                  <c:v>4020</c:v>
                </c:pt>
                <c:pt idx="7">
                  <c:v>7889</c:v>
                </c:pt>
                <c:pt idx="8">
                  <c:v>2790.8691761482405</c:v>
                </c:pt>
                <c:pt idx="9">
                  <c:v>6206.7085479367015</c:v>
                </c:pt>
              </c:numCache>
            </c:numRef>
          </c:val>
        </c:ser>
        <c:ser>
          <c:idx val="1"/>
          <c:order val="2"/>
          <c:tx>
            <c:strRef>
              <c:f>'5_F3'!$E$6</c:f>
              <c:strCache>
                <c:ptCount val="1"/>
                <c:pt idx="0">
                  <c:v>Higher education sector</c:v>
                </c:pt>
              </c:strCache>
            </c:strRef>
          </c:tx>
          <c:spPr>
            <a:solidFill>
              <a:schemeClr val="accent1"/>
            </a:solidFill>
            <a:ln w="25400">
              <a:noFill/>
            </a:ln>
          </c:spPr>
          <c:invertIfNegative val="0"/>
          <c:dLbls>
            <c:dLbl>
              <c:idx val="0"/>
              <c:layout/>
              <c:tx>
                <c:rich>
                  <a:bodyPr/>
                  <a:lstStyle/>
                  <a:p>
                    <a:fld id="{6CBEF50F-87B6-4058-A4A2-BA15B3D0DE84}"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
              <c:layout/>
              <c:tx>
                <c:rich>
                  <a:bodyPr/>
                  <a:lstStyle/>
                  <a:p>
                    <a:fld id="{EF2CE919-10F3-40E6-90A5-8C9C563EB0A4}"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D4832F29-27CE-411F-9D66-BABE2B4FB42A}"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fld id="{7AE67F20-53AD-44A0-A0CF-9AF3F8B1B2C1}"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wrap="square" lIns="38100" tIns="19050" rIns="38100" bIns="19050" anchor="ctr">
                    <a:spAutoFit/>
                  </a:bodyPr>
                  <a:lstStyle/>
                  <a:p>
                    <a:pPr>
                      <a:defRPr b="1">
                        <a:solidFill>
                          <a:sysClr val="windowText" lastClr="000000"/>
                        </a:solidFill>
                      </a:defRPr>
                    </a:pPr>
                    <a:fld id="{87C62FDE-CC51-44AA-9B2A-1D21C1C9FBE8}" type="CELLRANGE">
                      <a:rPr lang="en-US"/>
                      <a:pPr>
                        <a:defRPr b="1">
                          <a:solidFill>
                            <a:sysClr val="windowText" lastClr="000000"/>
                          </a:solidFill>
                        </a:defRPr>
                      </a:pPr>
                      <a:t>[CELLEOMRÅDE]</a:t>
                    </a:fld>
                    <a:endParaRPr lang="nb-NO"/>
                  </a:p>
                </c:rich>
              </c:tx>
              <c:spPr>
                <a:noFill/>
                <a:ln>
                  <a:noFill/>
                </a:ln>
                <a:effectLst/>
              </c:spPr>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5"/>
              <c:layout/>
              <c:tx>
                <c:rich>
                  <a:bodyPr wrap="square" lIns="38100" tIns="19050" rIns="38100" bIns="19050" anchor="ctr">
                    <a:spAutoFit/>
                  </a:bodyPr>
                  <a:lstStyle/>
                  <a:p>
                    <a:pPr>
                      <a:defRPr b="1">
                        <a:solidFill>
                          <a:sysClr val="windowText" lastClr="000000"/>
                        </a:solidFill>
                      </a:defRPr>
                    </a:pPr>
                    <a:fld id="{90D7D51F-BF37-4A22-83F5-2577B058CE0C}" type="CELLRANGE">
                      <a:rPr lang="en-US"/>
                      <a:pPr>
                        <a:defRPr b="1">
                          <a:solidFill>
                            <a:sysClr val="windowText" lastClr="000000"/>
                          </a:solidFill>
                        </a:defRPr>
                      </a:pPr>
                      <a:t>[CELLEOMRÅDE]</a:t>
                    </a:fld>
                    <a:endParaRPr lang="nb-NO"/>
                  </a:p>
                </c:rich>
              </c:tx>
              <c:spPr>
                <a:noFill/>
                <a:ln>
                  <a:noFill/>
                </a:ln>
                <a:effectLst/>
              </c:spPr>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6"/>
              <c:layout/>
              <c:tx>
                <c:rich>
                  <a:bodyPr/>
                  <a:lstStyle/>
                  <a:p>
                    <a:fld id="{03D9AC1A-8EE9-4C83-AE54-780E06D0B782}"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7"/>
              <c:layout/>
              <c:tx>
                <c:rich>
                  <a:bodyPr/>
                  <a:lstStyle/>
                  <a:p>
                    <a:fld id="{7D3D0EB0-548B-42A6-AE35-EADD7E8FDA36}"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8"/>
              <c:layout/>
              <c:tx>
                <c:rich>
                  <a:bodyPr/>
                  <a:lstStyle/>
                  <a:p>
                    <a:fld id="{2FEB5C92-C5EB-4B21-A5D0-A307C288A5B4}"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9"/>
              <c:layout/>
              <c:tx>
                <c:rich>
                  <a:bodyPr/>
                  <a:lstStyle/>
                  <a:p>
                    <a:fld id="{CBA22CEA-CC0A-42F4-8BEF-2E3A4CF3119D}" type="CELLRANGE">
                      <a:rPr lang="nb-NO"/>
                      <a:pPr/>
                      <a:t>[CELLEOMRÅDE]</a:t>
                    </a:fld>
                    <a:endParaRPr lang="nb-NO"/>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wrap="square" lIns="38100" tIns="19050" rIns="38100" bIns="19050" anchor="ctr">
                <a:spAutoFit/>
              </a:bodyPr>
              <a:lstStyle/>
              <a:p>
                <a:pPr>
                  <a:defRPr b="1">
                    <a:solidFill>
                      <a:schemeClr val="bg1"/>
                    </a:solidFill>
                  </a:defRPr>
                </a:pPr>
                <a:endParaRPr lang="nb-NO"/>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multiLvlStrRef>
              <c:f>'5_F3'!$C$7:$D$16</c:f>
              <c:multiLvlStrCache>
                <c:ptCount val="10"/>
                <c:lvl>
                  <c:pt idx="0">
                    <c:v>2002</c:v>
                  </c:pt>
                  <c:pt idx="1">
                    <c:v>2012</c:v>
                  </c:pt>
                  <c:pt idx="2">
                    <c:v>2002</c:v>
                  </c:pt>
                  <c:pt idx="3">
                    <c:v>2012</c:v>
                  </c:pt>
                  <c:pt idx="4">
                    <c:v>2002</c:v>
                  </c:pt>
                  <c:pt idx="5">
                    <c:v>2012</c:v>
                  </c:pt>
                  <c:pt idx="6">
                    <c:v>2002</c:v>
                  </c:pt>
                  <c:pt idx="7">
                    <c:v>2012</c:v>
                  </c:pt>
                  <c:pt idx="8">
                    <c:v>2002</c:v>
                  </c:pt>
                  <c:pt idx="9">
                    <c:v>2012</c:v>
                  </c:pt>
                </c:lvl>
                <c:lvl>
                  <c:pt idx="0">
                    <c:v>Denmark</c:v>
                  </c:pt>
                  <c:pt idx="2">
                    <c:v>Finland</c:v>
                  </c:pt>
                  <c:pt idx="4">
                    <c:v>Iceland¹</c:v>
                  </c:pt>
                  <c:pt idx="6">
                    <c:v>Norway</c:v>
                  </c:pt>
                  <c:pt idx="8">
                    <c:v>Sweden¹</c:v>
                  </c:pt>
                </c:lvl>
              </c:multiLvlStrCache>
            </c:multiLvlStrRef>
          </c:cat>
          <c:val>
            <c:numRef>
              <c:f>'5_F3'!$E$7:$E$16</c:f>
              <c:numCache>
                <c:formatCode>#,##0</c:formatCode>
                <c:ptCount val="10"/>
                <c:pt idx="0">
                  <c:v>8709.288752285569</c:v>
                </c:pt>
                <c:pt idx="1">
                  <c:v>19872.035828224627</c:v>
                </c:pt>
                <c:pt idx="2">
                  <c:v>8405.5197127593001</c:v>
                </c:pt>
                <c:pt idx="3">
                  <c:v>14243.717168617348</c:v>
                </c:pt>
                <c:pt idx="4">
                  <c:v>386.42513471178637</c:v>
                </c:pt>
                <c:pt idx="5">
                  <c:v>696.99274880024632</c:v>
                </c:pt>
                <c:pt idx="6">
                  <c:v>6810</c:v>
                </c:pt>
                <c:pt idx="7">
                  <c:v>15039</c:v>
                </c:pt>
                <c:pt idx="8">
                  <c:v>18667.193721170865</c:v>
                </c:pt>
                <c:pt idx="9">
                  <c:v>33030.247226294501</c:v>
                </c:pt>
              </c:numCache>
            </c:numRef>
          </c:val>
          <c:extLst>
            <c:ext xmlns:c15="http://schemas.microsoft.com/office/drawing/2012/chart" uri="{02D57815-91ED-43cb-92C2-25804820EDAC}">
              <c15:datalabelsRange>
                <c15:f>'5_F3'!$I$7:$I$16</c15:f>
                <c15:dlblRangeCache>
                  <c:ptCount val="10"/>
                  <c:pt idx="0">
                    <c:v>23</c:v>
                  </c:pt>
                  <c:pt idx="1">
                    <c:v>32</c:v>
                  </c:pt>
                  <c:pt idx="2">
                    <c:v>19</c:v>
                  </c:pt>
                  <c:pt idx="3">
                    <c:v>22</c:v>
                  </c:pt>
                  <c:pt idx="4">
                    <c:v>16</c:v>
                  </c:pt>
                  <c:pt idx="5">
                    <c:v>27</c:v>
                  </c:pt>
                  <c:pt idx="6">
                    <c:v>27</c:v>
                  </c:pt>
                  <c:pt idx="7">
                    <c:v>31</c:v>
                  </c:pt>
                  <c:pt idx="8">
                    <c:v>20</c:v>
                  </c:pt>
                  <c:pt idx="9">
                    <c:v>27</c:v>
                  </c:pt>
                </c15:dlblRangeCache>
              </c15:datalabelsRange>
            </c:ext>
          </c:extLst>
        </c:ser>
        <c:dLbls>
          <c:showLegendKey val="0"/>
          <c:showVal val="0"/>
          <c:showCatName val="0"/>
          <c:showSerName val="0"/>
          <c:showPercent val="0"/>
          <c:showBubbleSize val="0"/>
        </c:dLbls>
        <c:gapWidth val="50"/>
        <c:overlap val="100"/>
        <c:axId val="-1708123136"/>
        <c:axId val="-1708106272"/>
      </c:barChart>
      <c:catAx>
        <c:axId val="-1708123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nb-NO"/>
          </a:p>
        </c:txPr>
        <c:crossAx val="-1708106272"/>
        <c:crosses val="autoZero"/>
        <c:auto val="1"/>
        <c:lblAlgn val="ctr"/>
        <c:lblOffset val="100"/>
        <c:noMultiLvlLbl val="0"/>
      </c:catAx>
      <c:valAx>
        <c:axId val="-1708106272"/>
        <c:scaling>
          <c:orientation val="minMax"/>
          <c:max val="123000"/>
          <c:min val="0"/>
        </c:scaling>
        <c:delete val="0"/>
        <c:axPos val="l"/>
        <c:majorGridlines>
          <c:spPr>
            <a:ln w="3175">
              <a:solidFill>
                <a:srgbClr val="000000"/>
              </a:solidFill>
              <a:prstDash val="solid"/>
            </a:ln>
          </c:spPr>
        </c:majorGridlines>
        <c:title>
          <c:tx>
            <c:rich>
              <a:bodyPr rot="0" vert="horz"/>
              <a:lstStyle/>
              <a:p>
                <a:pPr algn="ctr">
                  <a:defRPr/>
                </a:pPr>
                <a:r>
                  <a:rPr lang="nb-NO"/>
                  <a:t>Mill. NOK</a:t>
                </a:r>
              </a:p>
            </c:rich>
          </c:tx>
          <c:layout>
            <c:manualLayout>
              <c:xMode val="edge"/>
              <c:yMode val="edge"/>
              <c:x val="1.4864583333333333E-3"/>
              <c:y val="7.7939479354963894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nb-NO"/>
          </a:p>
        </c:txPr>
        <c:crossAx val="-1708123136"/>
        <c:crosses val="autoZero"/>
        <c:crossBetween val="between"/>
      </c:valAx>
      <c:spPr>
        <a:solidFill>
          <a:schemeClr val="bg1"/>
        </a:solidFill>
        <a:ln w="3175">
          <a:solidFill>
            <a:srgbClr val="000000"/>
          </a:solidFill>
          <a:prstDash val="solid"/>
        </a:ln>
      </c:spPr>
    </c:plotArea>
    <c:legend>
      <c:legendPos val="r"/>
      <c:layout>
        <c:manualLayout>
          <c:xMode val="edge"/>
          <c:yMode val="edge"/>
          <c:x val="0.87580659722222221"/>
          <c:y val="9.0261343791170054E-2"/>
          <c:w val="0.11096423611111111"/>
          <c:h val="0.85421367076197185"/>
        </c:manualLayout>
      </c:layout>
      <c:overlay val="0"/>
    </c:legend>
    <c:plotVisOnly val="1"/>
    <c:dispBlanksAs val="zero"/>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nb-N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FoU-årsverk/ R&amp;D</a:t>
            </a:r>
            <a:r>
              <a:rPr lang="en-US" baseline="0"/>
              <a:t> FTE</a:t>
            </a:r>
            <a:endParaRPr lang="en-US"/>
          </a:p>
          <a:p>
            <a:pPr>
              <a:defRPr/>
            </a:pPr>
            <a:r>
              <a:rPr lang="en-US" sz="1400" b="0" i="0" u="none" strike="noStrike" baseline="0">
                <a:effectLst/>
              </a:rPr>
              <a:t>T</a:t>
            </a:r>
            <a:r>
              <a:rPr lang="nb-NO" sz="1400" b="0" i="0" u="none" strike="noStrike" baseline="0">
                <a:effectLst/>
              </a:rPr>
              <a:t>otalt: 9 232 </a:t>
            </a:r>
            <a:endParaRPr lang="en-US"/>
          </a:p>
        </c:rich>
      </c:tx>
      <c:layout>
        <c:manualLayout>
          <c:xMode val="edge"/>
          <c:yMode val="edge"/>
          <c:x val="0.24996361793573618"/>
          <c:y val="3.508779317023874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manualLayout>
          <c:layoutTarget val="inner"/>
          <c:xMode val="edge"/>
          <c:yMode val="edge"/>
          <c:x val="0.13389938279572977"/>
          <c:y val="0.17560788155069132"/>
          <c:w val="0.55733784643039841"/>
          <c:h val="0.73200592748872895"/>
        </c:manualLayout>
      </c:layout>
      <c:pieChart>
        <c:varyColors val="1"/>
        <c:ser>
          <c:idx val="0"/>
          <c:order val="0"/>
          <c:tx>
            <c:strRef>
              <c:f>'6_F4'!$F$4</c:f>
              <c:strCache>
                <c:ptCount val="1"/>
                <c:pt idx="0">
                  <c:v>FoU-årsverk</c:v>
                </c:pt>
              </c:strCache>
            </c:strRef>
          </c:tx>
          <c:dPt>
            <c:idx val="0"/>
            <c:bubble3D val="0"/>
            <c:spPr>
              <a:solidFill>
                <a:schemeClr val="bg1">
                  <a:lumMod val="65000"/>
                </a:schemeClr>
              </a:solidFill>
              <a:ln w="19050">
                <a:solidFill>
                  <a:schemeClr val="lt1"/>
                </a:solidFill>
              </a:ln>
              <a:effectLst/>
            </c:spPr>
          </c:dPt>
          <c:dPt>
            <c:idx val="1"/>
            <c:bubble3D val="0"/>
            <c:spPr>
              <a:solidFill>
                <a:schemeClr val="bg1">
                  <a:lumMod val="65000"/>
                </a:schemeClr>
              </a:solidFill>
              <a:ln w="19050">
                <a:solidFill>
                  <a:schemeClr val="lt1"/>
                </a:solidFill>
              </a:ln>
              <a:effectLst/>
            </c:spPr>
          </c:dPt>
          <c:dPt>
            <c:idx val="2"/>
            <c:bubble3D val="0"/>
            <c:spPr>
              <a:solidFill>
                <a:schemeClr val="bg1">
                  <a:lumMod val="65000"/>
                </a:schemeClr>
              </a:solidFill>
              <a:ln w="19050">
                <a:solidFill>
                  <a:schemeClr val="lt1"/>
                </a:solidFill>
              </a:ln>
              <a:effectLst/>
            </c:spPr>
          </c:dPt>
          <c:dPt>
            <c:idx val="3"/>
            <c:bubble3D val="0"/>
            <c:spPr>
              <a:solidFill>
                <a:schemeClr val="bg1">
                  <a:lumMod val="65000"/>
                </a:schemeClr>
              </a:solidFill>
              <a:ln w="19050">
                <a:solidFill>
                  <a:schemeClr val="lt1"/>
                </a:solidFill>
              </a:ln>
              <a:effectLst/>
            </c:spPr>
          </c:dPt>
          <c:dPt>
            <c:idx val="4"/>
            <c:bubble3D val="0"/>
            <c:spPr>
              <a:solidFill>
                <a:schemeClr val="bg1">
                  <a:lumMod val="65000"/>
                </a:schemeClr>
              </a:solidFill>
              <a:ln w="19050">
                <a:solidFill>
                  <a:schemeClr val="lt1"/>
                </a:solidFill>
              </a:ln>
              <a:effectLst/>
            </c:spPr>
          </c:dPt>
          <c:dPt>
            <c:idx val="5"/>
            <c:bubble3D val="0"/>
            <c:spPr>
              <a:solidFill>
                <a:schemeClr val="bg1">
                  <a:lumMod val="65000"/>
                </a:schemeClr>
              </a:solidFill>
              <a:ln w="19050">
                <a:solidFill>
                  <a:schemeClr val="lt1"/>
                </a:solidFill>
              </a:ln>
              <a:effectLst/>
            </c:spPr>
          </c:dPt>
          <c:dPt>
            <c:idx val="6"/>
            <c:bubble3D val="0"/>
            <c:spPr>
              <a:solidFill>
                <a:schemeClr val="bg1">
                  <a:lumMod val="65000"/>
                </a:schemeClr>
              </a:solidFill>
              <a:ln w="19050">
                <a:solidFill>
                  <a:schemeClr val="lt1"/>
                </a:solidFill>
              </a:ln>
              <a:effectLst/>
            </c:spPr>
          </c:dPt>
          <c:dPt>
            <c:idx val="7"/>
            <c:bubble3D val="0"/>
            <c:spPr>
              <a:solidFill>
                <a:schemeClr val="bg1">
                  <a:lumMod val="65000"/>
                </a:schemeClr>
              </a:solidFill>
              <a:ln w="19050">
                <a:solidFill>
                  <a:schemeClr val="lt1"/>
                </a:solidFill>
              </a:ln>
              <a:effectLst/>
            </c:spPr>
          </c:dPt>
          <c:dPt>
            <c:idx val="8"/>
            <c:bubble3D val="0"/>
            <c:spPr>
              <a:solidFill>
                <a:schemeClr val="bg1">
                  <a:lumMod val="65000"/>
                </a:schemeClr>
              </a:solidFill>
              <a:ln w="19050">
                <a:solidFill>
                  <a:schemeClr val="lt1"/>
                </a:solidFill>
              </a:ln>
              <a:effectLst/>
            </c:spPr>
          </c:dPt>
          <c:dPt>
            <c:idx val="9"/>
            <c:bubble3D val="0"/>
            <c:spPr>
              <a:solidFill>
                <a:schemeClr val="bg1">
                  <a:lumMod val="65000"/>
                </a:schemeClr>
              </a:solidFill>
              <a:ln w="19050">
                <a:solidFill>
                  <a:schemeClr val="lt1"/>
                </a:solidFill>
              </a:ln>
              <a:effectLst/>
            </c:spPr>
          </c:dPt>
          <c:dPt>
            <c:idx val="10"/>
            <c:bubble3D val="0"/>
            <c:spPr>
              <a:solidFill>
                <a:schemeClr val="accent2">
                  <a:tint val="93000"/>
                </a:schemeClr>
              </a:solidFill>
              <a:ln w="19050">
                <a:solidFill>
                  <a:schemeClr val="lt1"/>
                </a:solidFill>
              </a:ln>
              <a:effectLst/>
            </c:spPr>
          </c:dPt>
          <c:dPt>
            <c:idx val="11"/>
            <c:bubble3D val="0"/>
            <c:spPr>
              <a:solidFill>
                <a:schemeClr val="accent2">
                  <a:tint val="86000"/>
                </a:schemeClr>
              </a:solidFill>
              <a:ln w="19050">
                <a:solidFill>
                  <a:schemeClr val="lt1"/>
                </a:solidFill>
              </a:ln>
              <a:effectLst/>
            </c:spPr>
          </c:dPt>
          <c:dPt>
            <c:idx val="12"/>
            <c:bubble3D val="0"/>
            <c:spPr>
              <a:solidFill>
                <a:schemeClr val="accent2">
                  <a:tint val="79000"/>
                </a:schemeClr>
              </a:solidFill>
              <a:ln w="19050">
                <a:solidFill>
                  <a:schemeClr val="lt1"/>
                </a:solidFill>
              </a:ln>
              <a:effectLst/>
            </c:spPr>
          </c:dPt>
          <c:dPt>
            <c:idx val="13"/>
            <c:bubble3D val="0"/>
            <c:spPr>
              <a:solidFill>
                <a:schemeClr val="accent2">
                  <a:tint val="72000"/>
                </a:schemeClr>
              </a:solidFill>
              <a:ln w="19050">
                <a:solidFill>
                  <a:schemeClr val="lt1"/>
                </a:solidFill>
              </a:ln>
              <a:effectLst/>
            </c:spPr>
          </c:dPt>
          <c:dPt>
            <c:idx val="14"/>
            <c:bubble3D val="0"/>
            <c:spPr>
              <a:solidFill>
                <a:schemeClr val="accent2">
                  <a:tint val="65000"/>
                </a:schemeClr>
              </a:solidFill>
              <a:ln w="19050">
                <a:solidFill>
                  <a:schemeClr val="lt1"/>
                </a:solidFill>
              </a:ln>
              <a:effectLst/>
            </c:spPr>
          </c:dPt>
          <c:dPt>
            <c:idx val="15"/>
            <c:bubble3D val="0"/>
            <c:spPr>
              <a:solidFill>
                <a:schemeClr val="accent2"/>
              </a:solidFill>
              <a:ln w="19050">
                <a:solidFill>
                  <a:schemeClr val="lt1"/>
                </a:solidFill>
              </a:ln>
              <a:effectLst/>
            </c:spPr>
          </c:dPt>
          <c:dPt>
            <c:idx val="16"/>
            <c:bubble3D val="0"/>
            <c:spPr>
              <a:solidFill>
                <a:schemeClr val="accent2"/>
              </a:solidFill>
              <a:ln w="19050">
                <a:solidFill>
                  <a:schemeClr val="lt1"/>
                </a:solidFill>
              </a:ln>
              <a:effectLst/>
            </c:spPr>
          </c:dPt>
          <c:dPt>
            <c:idx val="17"/>
            <c:bubble3D val="0"/>
            <c:spPr>
              <a:solidFill>
                <a:schemeClr val="accent2"/>
              </a:solidFill>
              <a:ln w="19050">
                <a:solidFill>
                  <a:schemeClr val="lt1"/>
                </a:solidFill>
              </a:ln>
              <a:effectLst/>
            </c:spPr>
          </c:dPt>
          <c:dPt>
            <c:idx val="18"/>
            <c:bubble3D val="0"/>
            <c:spPr>
              <a:solidFill>
                <a:schemeClr val="accent2">
                  <a:lumMod val="50000"/>
                </a:schemeClr>
              </a:solidFill>
              <a:ln w="19050">
                <a:solidFill>
                  <a:schemeClr val="lt1"/>
                </a:solidFill>
              </a:ln>
              <a:effectLst/>
            </c:spPr>
          </c:dPt>
          <c:dLbls>
            <c:dLbl>
              <c:idx val="0"/>
              <c:layout>
                <c:manualLayout>
                  <c:x val="8.3224378373468341E-2"/>
                  <c:y val="-0.23567996584159037"/>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Lst>
            </c:dLbl>
            <c:dLbl>
              <c:idx val="1"/>
              <c:layout>
                <c:manualLayout>
                  <c:x val="8.2187513446065147E-2"/>
                  <c:y val="-0.19334915671426239"/>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Lst>
            </c:dLbl>
            <c:dLbl>
              <c:idx val="2"/>
              <c:layout>
                <c:manualLayout>
                  <c:x val="9.3611768474295809E-2"/>
                  <c:y val="-0.1499684788205302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Lst>
            </c:dLbl>
            <c:dLbl>
              <c:idx val="3"/>
              <c:layout>
                <c:manualLayout>
                  <c:x val="9.4492204867834148E-2"/>
                  <c:y val="-9.6865965916939814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Lst>
            </c:dLbl>
            <c:dLbl>
              <c:idx val="4"/>
              <c:layout>
                <c:manualLayout>
                  <c:x val="9.4854017564744209E-2"/>
                  <c:y val="-6.8084240666088924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Lst>
            </c:dLbl>
            <c:dLbl>
              <c:idx val="5"/>
              <c:layout>
                <c:manualLayout>
                  <c:x val="9.6741869015007004E-2"/>
                  <c:y val="-4.636828291200442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Lst>
            </c:dLbl>
            <c:dLbl>
              <c:idx val="6"/>
              <c:layout>
                <c:manualLayout>
                  <c:x val="9.2315591698578572E-2"/>
                  <c:y val="-1.821246028456969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Lst>
            </c:dLbl>
            <c:dLbl>
              <c:idx val="7"/>
              <c:layout>
                <c:manualLayout>
                  <c:x val="9.6875732063546618E-2"/>
                  <c:y val="6.1575556643936255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Lst>
            </c:dLbl>
            <c:dLbl>
              <c:idx val="8"/>
              <c:layout>
                <c:manualLayout>
                  <c:x val="0.10497329910263949"/>
                  <c:y val="2.9899408506950984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Lst>
            </c:dLbl>
            <c:dLbl>
              <c:idx val="9"/>
              <c:layout>
                <c:manualLayout>
                  <c:x val="0.11900616248105599"/>
                  <c:y val="4.6383855128156827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Lst>
            </c:dLbl>
            <c:dLbl>
              <c:idx val="10"/>
              <c:layout>
                <c:manualLayout>
                  <c:x val="0.13311131190568393"/>
                  <c:y val="5.8311670371347123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Lst>
            </c:dLbl>
            <c:dLbl>
              <c:idx val="11"/>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Lst>
            </c:dLbl>
            <c:dLbl>
              <c:idx val="12"/>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Lst>
            </c:dLbl>
            <c:dLbl>
              <c:idx val="13"/>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Lst>
            </c:dLbl>
            <c:dLbl>
              <c:idx val="15"/>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dLblPos val="bestFit"/>
              <c:showLegendKey val="0"/>
              <c:showVal val="0"/>
              <c:showCatName val="1"/>
              <c:showSerName val="0"/>
              <c:showPercent val="1"/>
              <c:showBubbleSize val="0"/>
            </c:dLbl>
            <c:dLbl>
              <c:idx val="16"/>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dLblPos val="bestFit"/>
              <c:showLegendKey val="0"/>
              <c:showVal val="0"/>
              <c:showCatName val="1"/>
              <c:showSerName val="0"/>
              <c:showPercent val="1"/>
              <c:showBubbleSize val="0"/>
            </c:dLbl>
            <c:dLbl>
              <c:idx val="17"/>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dLblPos val="bestFit"/>
              <c:showLegendKey val="0"/>
              <c:showVal val="0"/>
              <c:showCatName val="1"/>
              <c:showSerName val="0"/>
              <c:showPercent val="1"/>
              <c:showBubbleSize val="0"/>
            </c:dLbl>
            <c:dLbl>
              <c:idx val="1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dLblPos val="bestFit"/>
              <c:showLegendKey val="0"/>
              <c:showVal val="0"/>
              <c:showCatName val="1"/>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'6_F4'!$E$5:$E$23</c:f>
              <c:strCache>
                <c:ptCount val="19"/>
                <c:pt idx="0">
                  <c:v>Finnmark </c:v>
                </c:pt>
                <c:pt idx="1">
                  <c:v>Hedmark</c:v>
                </c:pt>
                <c:pt idx="2">
                  <c:v>Buskerud</c:v>
                </c:pt>
                <c:pt idx="3">
                  <c:v>Sogn og Fjordane</c:v>
                </c:pt>
                <c:pt idx="4">
                  <c:v>Vest-Agder</c:v>
                </c:pt>
                <c:pt idx="5">
                  <c:v>Aust-Agder</c:v>
                </c:pt>
                <c:pt idx="6">
                  <c:v>Nord-Trøndelag</c:v>
                </c:pt>
                <c:pt idx="7">
                  <c:v>Telemark</c:v>
                </c:pt>
                <c:pt idx="8">
                  <c:v>Nordland</c:v>
                </c:pt>
                <c:pt idx="9">
                  <c:v>Oppland</c:v>
                </c:pt>
                <c:pt idx="10">
                  <c:v>Vestfold</c:v>
                </c:pt>
                <c:pt idx="11">
                  <c:v>Rogaland</c:v>
                </c:pt>
                <c:pt idx="12">
                  <c:v>Østfold</c:v>
                </c:pt>
                <c:pt idx="13">
                  <c:v>Troms¹</c:v>
                </c:pt>
                <c:pt idx="14">
                  <c:v>Møre og Romsdal</c:v>
                </c:pt>
                <c:pt idx="15">
                  <c:v>Sør-Trøndelag</c:v>
                </c:pt>
                <c:pt idx="16">
                  <c:v>Hordaland</c:v>
                </c:pt>
                <c:pt idx="17">
                  <c:v>Akershus</c:v>
                </c:pt>
                <c:pt idx="18">
                  <c:v>Oslo</c:v>
                </c:pt>
              </c:strCache>
            </c:strRef>
          </c:cat>
          <c:val>
            <c:numRef>
              <c:f>'6_F4'!$F$5:$F$23</c:f>
              <c:numCache>
                <c:formatCode>_ * #\ ##0_ ;_ * \-#\ ##0_ ;_ * "-"??_ ;_ @_ </c:formatCode>
                <c:ptCount val="19"/>
                <c:pt idx="0">
                  <c:v>42.648000000000003</c:v>
                </c:pt>
                <c:pt idx="1">
                  <c:v>44.137</c:v>
                </c:pt>
                <c:pt idx="2">
                  <c:v>46.727000000000004</c:v>
                </c:pt>
                <c:pt idx="3">
                  <c:v>52.384</c:v>
                </c:pt>
                <c:pt idx="4">
                  <c:v>66.706000000000003</c:v>
                </c:pt>
                <c:pt idx="5">
                  <c:v>85.090999999999994</c:v>
                </c:pt>
                <c:pt idx="6">
                  <c:v>85.516000000000005</c:v>
                </c:pt>
                <c:pt idx="7">
                  <c:v>91.795000000000002</c:v>
                </c:pt>
                <c:pt idx="8">
                  <c:v>111.857</c:v>
                </c:pt>
                <c:pt idx="9">
                  <c:v>122.57900000000001</c:v>
                </c:pt>
                <c:pt idx="10">
                  <c:v>183.83</c:v>
                </c:pt>
                <c:pt idx="11">
                  <c:v>229.16999999999996</c:v>
                </c:pt>
                <c:pt idx="12">
                  <c:v>284.06</c:v>
                </c:pt>
                <c:pt idx="13">
                  <c:v>414.62800000000004</c:v>
                </c:pt>
                <c:pt idx="14">
                  <c:v>445.30199999999991</c:v>
                </c:pt>
                <c:pt idx="15">
                  <c:v>1258.1340000000002</c:v>
                </c:pt>
                <c:pt idx="16">
                  <c:v>1305.7059999999999</c:v>
                </c:pt>
                <c:pt idx="17">
                  <c:v>1574.3310000000001</c:v>
                </c:pt>
                <c:pt idx="18">
                  <c:v>2787.1990000000001</c:v>
                </c:pt>
              </c:numCache>
            </c:numRef>
          </c:val>
        </c:ser>
        <c:dLbls>
          <c:dLblPos val="bestFit"/>
          <c:showLegendKey val="0"/>
          <c:showVal val="1"/>
          <c:showCatName val="0"/>
          <c:showSerName val="0"/>
          <c:showPercent val="0"/>
          <c:showBubbleSize val="0"/>
          <c:showLeaderLines val="1"/>
        </c:dLbls>
        <c:firstSliceAng val="9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041866678724471E-2"/>
          <c:y val="0.14962890055409742"/>
          <c:w val="0.64550885326518148"/>
          <c:h val="0.72130431612715074"/>
        </c:manualLayout>
      </c:layout>
      <c:lineChart>
        <c:grouping val="standard"/>
        <c:varyColors val="0"/>
        <c:ser>
          <c:idx val="3"/>
          <c:order val="0"/>
          <c:tx>
            <c:strRef>
              <c:f>'8_F6'!$A$6</c:f>
              <c:strCache>
                <c:ptCount val="1"/>
                <c:pt idx="0">
                  <c:v>Øvrige departementer/ 
Other ministries</c:v>
                </c:pt>
              </c:strCache>
            </c:strRef>
          </c:tx>
          <c:spPr>
            <a:ln w="28575" cap="rnd">
              <a:solidFill>
                <a:schemeClr val="accent6">
                  <a:lumMod val="50000"/>
                </a:schemeClr>
              </a:solidFill>
              <a:round/>
            </a:ln>
            <a:effectLst/>
          </c:spPr>
          <c:marker>
            <c:symbol val="none"/>
          </c:marker>
          <c:cat>
            <c:numRef>
              <c:f>'8_F6'!$C$3:$P$3</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'8_F6'!$C$6:$P$6</c:f>
              <c:numCache>
                <c:formatCode>#,##0</c:formatCode>
                <c:ptCount val="14"/>
                <c:pt idx="0">
                  <c:v>11427.028762617245</c:v>
                </c:pt>
                <c:pt idx="1">
                  <c:v>12643.648438147507</c:v>
                </c:pt>
                <c:pt idx="2">
                  <c:v>13057.182450794189</c:v>
                </c:pt>
                <c:pt idx="3">
                  <c:v>14103.493034985549</c:v>
                </c:pt>
                <c:pt idx="4">
                  <c:v>14023.931699679848</c:v>
                </c:pt>
                <c:pt idx="5">
                  <c:v>15488.791926480475</c:v>
                </c:pt>
                <c:pt idx="6">
                  <c:v>16349.329613425669</c:v>
                </c:pt>
                <c:pt idx="7">
                  <c:v>16751.935104681448</c:v>
                </c:pt>
                <c:pt idx="8">
                  <c:v>17738.661390565212</c:v>
                </c:pt>
                <c:pt idx="9">
                  <c:v>18241.834773000006</c:v>
                </c:pt>
                <c:pt idx="10">
                  <c:v>18116.848746241772</c:v>
                </c:pt>
                <c:pt idx="11">
                  <c:v>18371.731010418167</c:v>
                </c:pt>
                <c:pt idx="12">
                  <c:v>18968.026331647976</c:v>
                </c:pt>
                <c:pt idx="13">
                  <c:v>19558.835286064874</c:v>
                </c:pt>
              </c:numCache>
            </c:numRef>
          </c:val>
          <c:smooth val="0"/>
        </c:ser>
        <c:ser>
          <c:idx val="2"/>
          <c:order val="1"/>
          <c:tx>
            <c:strRef>
              <c:f>'8_F6'!$A$5</c:f>
              <c:strCache>
                <c:ptCount val="1"/>
                <c:pt idx="0">
                  <c:v>Næringsrettede departementer¹, inkl SkatteFUNN²/ 
Business oriented ministries¹, incl. SkatteFUNN²</c:v>
                </c:pt>
              </c:strCache>
            </c:strRef>
          </c:tx>
          <c:spPr>
            <a:ln w="28575" cap="rnd">
              <a:solidFill>
                <a:schemeClr val="accent6">
                  <a:lumMod val="10000"/>
                </a:schemeClr>
              </a:solidFill>
              <a:prstDash val="sysDot"/>
              <a:round/>
            </a:ln>
            <a:effectLst/>
          </c:spPr>
          <c:marker>
            <c:symbol val="none"/>
          </c:marker>
          <c:cat>
            <c:numRef>
              <c:f>'8_F6'!$C$3:$P$3</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'8_F6'!$C$5:$P$5</c:f>
              <c:numCache>
                <c:formatCode>#,##0</c:formatCode>
                <c:ptCount val="14"/>
                <c:pt idx="0">
                  <c:v>4113.0786371055519</c:v>
                </c:pt>
                <c:pt idx="1">
                  <c:v>4808.454716676898</c:v>
                </c:pt>
                <c:pt idx="2">
                  <c:v>5314.0868108833774</c:v>
                </c:pt>
                <c:pt idx="3">
                  <c:v>5411.1746089301869</c:v>
                </c:pt>
                <c:pt idx="4">
                  <c:v>5249.9533295371784</c:v>
                </c:pt>
                <c:pt idx="5">
                  <c:v>5478.2373255008788</c:v>
                </c:pt>
                <c:pt idx="6">
                  <c:v>5299.9008222515376</c:v>
                </c:pt>
                <c:pt idx="7">
                  <c:v>5256.0043427476376</c:v>
                </c:pt>
                <c:pt idx="8">
                  <c:v>5585.2455477951335</c:v>
                </c:pt>
                <c:pt idx="9">
                  <c:v>5946.3048700000008</c:v>
                </c:pt>
                <c:pt idx="10">
                  <c:v>5826.2688577086174</c:v>
                </c:pt>
                <c:pt idx="11">
                  <c:v>5815.2949345085863</c:v>
                </c:pt>
                <c:pt idx="12">
                  <c:v>5873.4040638927572</c:v>
                </c:pt>
                <c:pt idx="13">
                  <c:v>6468.9922873198811</c:v>
                </c:pt>
              </c:numCache>
            </c:numRef>
          </c:val>
          <c:smooth val="0"/>
        </c:ser>
        <c:ser>
          <c:idx val="1"/>
          <c:order val="2"/>
          <c:tx>
            <c:strRef>
              <c:f>'8_F6'!$A$4</c:f>
              <c:strCache>
                <c:ptCount val="1"/>
                <c:pt idx="0">
                  <c:v>Næringsrettede departementer¹/ 
Business oriented ministries¹</c:v>
                </c:pt>
              </c:strCache>
            </c:strRef>
          </c:tx>
          <c:spPr>
            <a:ln w="28575" cap="rnd">
              <a:solidFill>
                <a:schemeClr val="accent6">
                  <a:lumMod val="10000"/>
                </a:schemeClr>
              </a:solidFill>
              <a:round/>
            </a:ln>
            <a:effectLst/>
          </c:spPr>
          <c:marker>
            <c:symbol val="none"/>
          </c:marker>
          <c:cat>
            <c:numRef>
              <c:f>'8_F6'!$C$3:$P$3</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'8_F6'!$C$4:$P$4</c:f>
              <c:numCache>
                <c:formatCode>#,##0</c:formatCode>
                <c:ptCount val="14"/>
                <c:pt idx="0">
                  <c:v>4113.0786371055519</c:v>
                </c:pt>
                <c:pt idx="1">
                  <c:v>3863.2019124601493</c:v>
                </c:pt>
                <c:pt idx="2">
                  <c:v>3616.5590617558091</c:v>
                </c:pt>
                <c:pt idx="3">
                  <c:v>3625.0697376751964</c:v>
                </c:pt>
                <c:pt idx="4">
                  <c:v>3738.8941750224476</c:v>
                </c:pt>
                <c:pt idx="5">
                  <c:v>4112.3366585593994</c:v>
                </c:pt>
                <c:pt idx="6">
                  <c:v>4177.7271541338478</c:v>
                </c:pt>
                <c:pt idx="7">
                  <c:v>4142.0776970200022</c:v>
                </c:pt>
                <c:pt idx="8">
                  <c:v>4355.6993506715726</c:v>
                </c:pt>
                <c:pt idx="9">
                  <c:v>4734.3048700000008</c:v>
                </c:pt>
                <c:pt idx="10">
                  <c:v>4578.3319623210864</c:v>
                </c:pt>
                <c:pt idx="11">
                  <c:v>4458.8139345805866</c:v>
                </c:pt>
                <c:pt idx="12">
                  <c:v>4522.4255323244743</c:v>
                </c:pt>
                <c:pt idx="13">
                  <c:v>4888.6051992480116</c:v>
                </c:pt>
              </c:numCache>
            </c:numRef>
          </c:val>
          <c:smooth val="0"/>
        </c:ser>
        <c:dLbls>
          <c:showLegendKey val="0"/>
          <c:showVal val="0"/>
          <c:showCatName val="0"/>
          <c:showSerName val="0"/>
          <c:showPercent val="0"/>
          <c:showBubbleSize val="0"/>
        </c:dLbls>
        <c:smooth val="0"/>
        <c:axId val="-1708122592"/>
        <c:axId val="-1708103008"/>
      </c:lineChart>
      <c:catAx>
        <c:axId val="-17081225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708103008"/>
        <c:crosses val="autoZero"/>
        <c:auto val="1"/>
        <c:lblAlgn val="ctr"/>
        <c:lblOffset val="100"/>
        <c:noMultiLvlLbl val="0"/>
      </c:catAx>
      <c:valAx>
        <c:axId val="-1708103008"/>
        <c:scaling>
          <c:orientation val="minMax"/>
          <c:max val="200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Mill. NOK, faste priser/fixed prices</a:t>
                </a:r>
              </a:p>
            </c:rich>
          </c:tx>
          <c:layout>
            <c:manualLayout>
              <c:xMode val="edge"/>
              <c:yMode val="edge"/>
              <c:x val="0"/>
              <c:y val="3.1850564134028687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708122592"/>
        <c:crossesAt val="1"/>
        <c:crossBetween val="midCat"/>
      </c:valAx>
      <c:spPr>
        <a:noFill/>
        <a:ln>
          <a:solidFill>
            <a:schemeClr val="bg1">
              <a:lumMod val="85000"/>
            </a:schemeClr>
          </a:solidFill>
        </a:ln>
        <a:effectLst/>
      </c:spPr>
    </c:plotArea>
    <c:legend>
      <c:legendPos val="r"/>
      <c:layout>
        <c:manualLayout>
          <c:xMode val="edge"/>
          <c:yMode val="edge"/>
          <c:x val="0.72151492695597985"/>
          <c:y val="5.3141425503630227E-2"/>
          <c:w val="0.2784850730440202"/>
          <c:h val="0.946858574496369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878415926673079E-2"/>
          <c:y val="9.4308943089430899E-2"/>
          <c:w val="0.8819609439412589"/>
          <c:h val="0.67345189168427111"/>
        </c:manualLayout>
      </c:layout>
      <c:barChart>
        <c:barDir val="col"/>
        <c:grouping val="stacked"/>
        <c:varyColors val="0"/>
        <c:ser>
          <c:idx val="4"/>
          <c:order val="1"/>
          <c:tx>
            <c:strRef>
              <c:f>'9_F7'!$G$38</c:f>
              <c:strCache>
                <c:ptCount val="1"/>
                <c:pt idx="0">
                  <c:v>National contributions
 to transnational public R&amp;D performers</c:v>
                </c:pt>
              </c:strCache>
            </c:strRef>
          </c:tx>
          <c:spPr>
            <a:solidFill>
              <a:schemeClr val="accent1">
                <a:lumMod val="60000"/>
                <a:lumOff val="40000"/>
              </a:schemeClr>
            </a:solidFill>
            <a:ln>
              <a:noFill/>
            </a:ln>
            <a:effectLst/>
          </c:spPr>
          <c:invertIfNegative val="0"/>
          <c:cat>
            <c:strRef>
              <c:f>'9_F7'!$A$39:$A$65</c:f>
              <c:strCache>
                <c:ptCount val="27"/>
                <c:pt idx="0">
                  <c:v>Malta</c:v>
                </c:pt>
                <c:pt idx="1">
                  <c:v>Lithuania</c:v>
                </c:pt>
                <c:pt idx="2">
                  <c:v>Luxembourg</c:v>
                </c:pt>
                <c:pt idx="3">
                  <c:v>Croatia</c:v>
                </c:pt>
                <c:pt idx="4">
                  <c:v>Portugal</c:v>
                </c:pt>
                <c:pt idx="5">
                  <c:v>Estonia</c:v>
                </c:pt>
                <c:pt idx="6">
                  <c:v>Denmark</c:v>
                </c:pt>
                <c:pt idx="7">
                  <c:v>Ireland</c:v>
                </c:pt>
                <c:pt idx="8">
                  <c:v>Slovakia</c:v>
                </c:pt>
                <c:pt idx="9">
                  <c:v>Norway</c:v>
                </c:pt>
                <c:pt idx="10">
                  <c:v>Cyprus</c:v>
                </c:pt>
                <c:pt idx="11">
                  <c:v>Poland</c:v>
                </c:pt>
                <c:pt idx="12">
                  <c:v>Bulgaria</c:v>
                </c:pt>
                <c:pt idx="13">
                  <c:v>Hungary</c:v>
                </c:pt>
                <c:pt idx="14">
                  <c:v>Slovenia</c:v>
                </c:pt>
                <c:pt idx="15">
                  <c:v>Netherlands</c:v>
                </c:pt>
                <c:pt idx="16">
                  <c:v>Spain</c:v>
                </c:pt>
                <c:pt idx="17">
                  <c:v>Czech Republic</c:v>
                </c:pt>
                <c:pt idx="18">
                  <c:v>Finland</c:v>
                </c:pt>
                <c:pt idx="19">
                  <c:v>Germany</c:v>
                </c:pt>
                <c:pt idx="20">
                  <c:v>Sweden</c:v>
                </c:pt>
                <c:pt idx="21">
                  <c:v>Austria</c:v>
                </c:pt>
                <c:pt idx="22">
                  <c:v>United Kingdom</c:v>
                </c:pt>
                <c:pt idx="23">
                  <c:v>Latvia</c:v>
                </c:pt>
                <c:pt idx="24">
                  <c:v>Greece</c:v>
                </c:pt>
                <c:pt idx="25">
                  <c:v>Iceland</c:v>
                </c:pt>
                <c:pt idx="26">
                  <c:v>Belgium</c:v>
                </c:pt>
              </c:strCache>
            </c:strRef>
          </c:cat>
          <c:val>
            <c:numRef>
              <c:f>'9_F7'!$G$39:$G$65</c:f>
              <c:numCache>
                <c:formatCode>0.0</c:formatCode>
                <c:ptCount val="27"/>
                <c:pt idx="0">
                  <c:v>0</c:v>
                </c:pt>
                <c:pt idx="1">
                  <c:v>0</c:v>
                </c:pt>
                <c:pt idx="2">
                  <c:v>0</c:v>
                </c:pt>
                <c:pt idx="3">
                  <c:v>7.0023393465529979E-2</c:v>
                </c:pt>
                <c:pt idx="4">
                  <c:v>0.96865104496516774</c:v>
                </c:pt>
                <c:pt idx="5">
                  <c:v>0.20571898786257967</c:v>
                </c:pt>
                <c:pt idx="6">
                  <c:v>0.85816586413075646</c:v>
                </c:pt>
                <c:pt idx="7">
                  <c:v>0.15781167806417673</c:v>
                </c:pt>
                <c:pt idx="8">
                  <c:v>1.9096998364471711</c:v>
                </c:pt>
                <c:pt idx="9">
                  <c:v>0.79461635210424875</c:v>
                </c:pt>
                <c:pt idx="10">
                  <c:v>0.25769137163390643</c:v>
                </c:pt>
                <c:pt idx="11">
                  <c:v>2.459175525897467</c:v>
                </c:pt>
                <c:pt idx="12">
                  <c:v>2.5438978090643043</c:v>
                </c:pt>
                <c:pt idx="13">
                  <c:v>1.7160298104988667</c:v>
                </c:pt>
                <c:pt idx="14">
                  <c:v>2.0528908914810292E-2</c:v>
                </c:pt>
                <c:pt idx="15">
                  <c:v>1.1364471017632671</c:v>
                </c:pt>
                <c:pt idx="16">
                  <c:v>1.4971272456302396</c:v>
                </c:pt>
                <c:pt idx="17">
                  <c:v>0.7742739498933594</c:v>
                </c:pt>
                <c:pt idx="18">
                  <c:v>0.86600503096265247</c:v>
                </c:pt>
                <c:pt idx="19">
                  <c:v>1.0953684905607188</c:v>
                </c:pt>
                <c:pt idx="20">
                  <c:v>0.99015954959243579</c:v>
                </c:pt>
                <c:pt idx="21">
                  <c:v>1.2046117828553546</c:v>
                </c:pt>
                <c:pt idx="22">
                  <c:v>1.9468085241277422</c:v>
                </c:pt>
                <c:pt idx="23">
                  <c:v>0.43543132060534079</c:v>
                </c:pt>
                <c:pt idx="24">
                  <c:v>2.2187611006366641</c:v>
                </c:pt>
                <c:pt idx="25">
                  <c:v>0</c:v>
                </c:pt>
                <c:pt idx="26">
                  <c:v>1.7458562825761421</c:v>
                </c:pt>
              </c:numCache>
            </c:numRef>
          </c:val>
        </c:ser>
        <c:ser>
          <c:idx val="5"/>
          <c:order val="2"/>
          <c:tx>
            <c:strRef>
              <c:f>'9_F7'!$H$38</c:f>
              <c:strCache>
                <c:ptCount val="1"/>
                <c:pt idx="0">
                  <c:v>National contributions
 to Europe-wide transnational public R&amp;D programmes</c:v>
                </c:pt>
              </c:strCache>
            </c:strRef>
          </c:tx>
          <c:spPr>
            <a:solidFill>
              <a:schemeClr val="accent1">
                <a:lumMod val="20000"/>
                <a:lumOff val="80000"/>
              </a:schemeClr>
            </a:solidFill>
            <a:ln>
              <a:noFill/>
            </a:ln>
            <a:effectLst/>
          </c:spPr>
          <c:invertIfNegative val="0"/>
          <c:cat>
            <c:strRef>
              <c:f>'9_F7'!$A$39:$A$65</c:f>
              <c:strCache>
                <c:ptCount val="27"/>
                <c:pt idx="0">
                  <c:v>Malta</c:v>
                </c:pt>
                <c:pt idx="1">
                  <c:v>Lithuania</c:v>
                </c:pt>
                <c:pt idx="2">
                  <c:v>Luxembourg</c:v>
                </c:pt>
                <c:pt idx="3">
                  <c:v>Croatia</c:v>
                </c:pt>
                <c:pt idx="4">
                  <c:v>Portugal</c:v>
                </c:pt>
                <c:pt idx="5">
                  <c:v>Estonia</c:v>
                </c:pt>
                <c:pt idx="6">
                  <c:v>Denmark</c:v>
                </c:pt>
                <c:pt idx="7">
                  <c:v>Ireland</c:v>
                </c:pt>
                <c:pt idx="8">
                  <c:v>Slovakia</c:v>
                </c:pt>
                <c:pt idx="9">
                  <c:v>Norway</c:v>
                </c:pt>
                <c:pt idx="10">
                  <c:v>Cyprus</c:v>
                </c:pt>
                <c:pt idx="11">
                  <c:v>Poland</c:v>
                </c:pt>
                <c:pt idx="12">
                  <c:v>Bulgaria</c:v>
                </c:pt>
                <c:pt idx="13">
                  <c:v>Hungary</c:v>
                </c:pt>
                <c:pt idx="14">
                  <c:v>Slovenia</c:v>
                </c:pt>
                <c:pt idx="15">
                  <c:v>Netherlands</c:v>
                </c:pt>
                <c:pt idx="16">
                  <c:v>Spain</c:v>
                </c:pt>
                <c:pt idx="17">
                  <c:v>Czech Republic</c:v>
                </c:pt>
                <c:pt idx="18">
                  <c:v>Finland</c:v>
                </c:pt>
                <c:pt idx="19">
                  <c:v>Germany</c:v>
                </c:pt>
                <c:pt idx="20">
                  <c:v>Sweden</c:v>
                </c:pt>
                <c:pt idx="21">
                  <c:v>Austria</c:v>
                </c:pt>
                <c:pt idx="22">
                  <c:v>United Kingdom</c:v>
                </c:pt>
                <c:pt idx="23">
                  <c:v>Latvia</c:v>
                </c:pt>
                <c:pt idx="24">
                  <c:v>Greece</c:v>
                </c:pt>
                <c:pt idx="25">
                  <c:v>Iceland</c:v>
                </c:pt>
                <c:pt idx="26">
                  <c:v>Belgium</c:v>
                </c:pt>
              </c:strCache>
            </c:strRef>
          </c:cat>
          <c:val>
            <c:numRef>
              <c:f>'9_F7'!$H$39:$H$65</c:f>
              <c:numCache>
                <c:formatCode>0.0</c:formatCode>
                <c:ptCount val="27"/>
                <c:pt idx="0">
                  <c:v>0.42588603877031522</c:v>
                </c:pt>
                <c:pt idx="1">
                  <c:v>0.55679566602292396</c:v>
                </c:pt>
                <c:pt idx="2">
                  <c:v>0.69800623415371865</c:v>
                </c:pt>
                <c:pt idx="3">
                  <c:v>0.95395098362457409</c:v>
                </c:pt>
                <c:pt idx="4">
                  <c:v>1.0281823939202026</c:v>
                </c:pt>
                <c:pt idx="5">
                  <c:v>1.9200438867174103</c:v>
                </c:pt>
                <c:pt idx="6">
                  <c:v>1.3566505073634541</c:v>
                </c:pt>
                <c:pt idx="7">
                  <c:v>2.0647027880063127</c:v>
                </c:pt>
                <c:pt idx="8">
                  <c:v>0.25924141347648166</c:v>
                </c:pt>
                <c:pt idx="9">
                  <c:v>1.9741049158371204</c:v>
                </c:pt>
                <c:pt idx="10">
                  <c:v>2.4280253682839188</c:v>
                </c:pt>
                <c:pt idx="11">
                  <c:v>0.373248164048188</c:v>
                </c:pt>
                <c:pt idx="12">
                  <c:v>0.30847109072213869</c:v>
                </c:pt>
                <c:pt idx="13">
                  <c:v>1.3112470922910524</c:v>
                </c:pt>
                <c:pt idx="14">
                  <c:v>3.3667410620288876</c:v>
                </c:pt>
                <c:pt idx="15">
                  <c:v>2.3859152444327196</c:v>
                </c:pt>
                <c:pt idx="16">
                  <c:v>2.0225768728762739</c:v>
                </c:pt>
                <c:pt idx="17">
                  <c:v>2.9765121516392261</c:v>
                </c:pt>
                <c:pt idx="18">
                  <c:v>2.4650717798966331</c:v>
                </c:pt>
                <c:pt idx="19">
                  <c:v>3.0599443293199289</c:v>
                </c:pt>
                <c:pt idx="20">
                  <c:v>3.0804560474307201</c:v>
                </c:pt>
                <c:pt idx="21">
                  <c:v>3.1124965990547286</c:v>
                </c:pt>
                <c:pt idx="22">
                  <c:v>2.6694642540464395</c:v>
                </c:pt>
                <c:pt idx="23">
                  <c:v>3.4925854876526294</c:v>
                </c:pt>
                <c:pt idx="24">
                  <c:v>3.1874197338579657</c:v>
                </c:pt>
                <c:pt idx="25">
                  <c:v>6.7057010283216592</c:v>
                </c:pt>
                <c:pt idx="26">
                  <c:v>8.0349797875280355</c:v>
                </c:pt>
              </c:numCache>
            </c:numRef>
          </c:val>
        </c:ser>
        <c:ser>
          <c:idx val="6"/>
          <c:order val="3"/>
          <c:tx>
            <c:strRef>
              <c:f>'9_F7'!$I$38</c:f>
              <c:strCache>
                <c:ptCount val="1"/>
                <c:pt idx="0">
                  <c:v>National contributions
 to bilateral or multilateral public R&amp;D programmes</c:v>
                </c:pt>
              </c:strCache>
            </c:strRef>
          </c:tx>
          <c:spPr>
            <a:solidFill>
              <a:schemeClr val="accent1">
                <a:lumMod val="50000"/>
              </a:schemeClr>
            </a:solidFill>
            <a:ln>
              <a:noFill/>
            </a:ln>
            <a:effectLst/>
          </c:spPr>
          <c:invertIfNegative val="0"/>
          <c:cat>
            <c:strRef>
              <c:f>'9_F7'!$A$39:$A$65</c:f>
              <c:strCache>
                <c:ptCount val="27"/>
                <c:pt idx="0">
                  <c:v>Malta</c:v>
                </c:pt>
                <c:pt idx="1">
                  <c:v>Lithuania</c:v>
                </c:pt>
                <c:pt idx="2">
                  <c:v>Luxembourg</c:v>
                </c:pt>
                <c:pt idx="3">
                  <c:v>Croatia</c:v>
                </c:pt>
                <c:pt idx="4">
                  <c:v>Portugal</c:v>
                </c:pt>
                <c:pt idx="5">
                  <c:v>Estonia</c:v>
                </c:pt>
                <c:pt idx="6">
                  <c:v>Denmark</c:v>
                </c:pt>
                <c:pt idx="7">
                  <c:v>Ireland</c:v>
                </c:pt>
                <c:pt idx="8">
                  <c:v>Slovakia</c:v>
                </c:pt>
                <c:pt idx="9">
                  <c:v>Norway</c:v>
                </c:pt>
                <c:pt idx="10">
                  <c:v>Cyprus</c:v>
                </c:pt>
                <c:pt idx="11">
                  <c:v>Poland</c:v>
                </c:pt>
                <c:pt idx="12">
                  <c:v>Bulgaria</c:v>
                </c:pt>
                <c:pt idx="13">
                  <c:v>Hungary</c:v>
                </c:pt>
                <c:pt idx="14">
                  <c:v>Slovenia</c:v>
                </c:pt>
                <c:pt idx="15">
                  <c:v>Netherlands</c:v>
                </c:pt>
                <c:pt idx="16">
                  <c:v>Spain</c:v>
                </c:pt>
                <c:pt idx="17">
                  <c:v>Czech Republic</c:v>
                </c:pt>
                <c:pt idx="18">
                  <c:v>Finland</c:v>
                </c:pt>
                <c:pt idx="19">
                  <c:v>Germany</c:v>
                </c:pt>
                <c:pt idx="20">
                  <c:v>Sweden</c:v>
                </c:pt>
                <c:pt idx="21">
                  <c:v>Austria</c:v>
                </c:pt>
                <c:pt idx="22">
                  <c:v>United Kingdom</c:v>
                </c:pt>
                <c:pt idx="23">
                  <c:v>Latvia</c:v>
                </c:pt>
                <c:pt idx="24">
                  <c:v>Greece</c:v>
                </c:pt>
                <c:pt idx="25">
                  <c:v>Iceland</c:v>
                </c:pt>
                <c:pt idx="26">
                  <c:v>Belgium</c:v>
                </c:pt>
              </c:strCache>
            </c:strRef>
          </c:cat>
          <c:val>
            <c:numRef>
              <c:f>'9_F7'!$I$39:$I$65</c:f>
              <c:numCache>
                <c:formatCode>0.0</c:formatCode>
                <c:ptCount val="27"/>
                <c:pt idx="0">
                  <c:v>3.9161934599569216E-2</c:v>
                </c:pt>
                <c:pt idx="1">
                  <c:v>2.4244856328325518E-2</c:v>
                </c:pt>
                <c:pt idx="2">
                  <c:v>0.21556074878276604</c:v>
                </c:pt>
                <c:pt idx="3">
                  <c:v>0.44243480445260869</c:v>
                </c:pt>
                <c:pt idx="4">
                  <c:v>0.11481950601646611</c:v>
                </c:pt>
                <c:pt idx="5">
                  <c:v>0</c:v>
                </c:pt>
                <c:pt idx="6">
                  <c:v>1.3348010848436915E-2</c:v>
                </c:pt>
                <c:pt idx="7">
                  <c:v>1.3150973172014732E-2</c:v>
                </c:pt>
                <c:pt idx="8">
                  <c:v>0.11367260931233161</c:v>
                </c:pt>
                <c:pt idx="9">
                  <c:v>0.20896919029981922</c:v>
                </c:pt>
                <c:pt idx="10">
                  <c:v>0.31209288342328673</c:v>
                </c:pt>
                <c:pt idx="11">
                  <c:v>0.18837573551200101</c:v>
                </c:pt>
                <c:pt idx="12">
                  <c:v>0.19081705291465631</c:v>
                </c:pt>
                <c:pt idx="13">
                  <c:v>0.10964099980738744</c:v>
                </c:pt>
                <c:pt idx="14">
                  <c:v>2.6845496273213459E-2</c:v>
                </c:pt>
                <c:pt idx="15">
                  <c:v>0</c:v>
                </c:pt>
                <c:pt idx="16">
                  <c:v>0.30233563167694905</c:v>
                </c:pt>
                <c:pt idx="17">
                  <c:v>0.11231395597062144</c:v>
                </c:pt>
                <c:pt idx="18">
                  <c:v>0.58353171579807206</c:v>
                </c:pt>
                <c:pt idx="19">
                  <c:v>6.609639019741162E-2</c:v>
                </c:pt>
                <c:pt idx="20">
                  <c:v>0.3785969854633835</c:v>
                </c:pt>
                <c:pt idx="21">
                  <c:v>0.42852921093622715</c:v>
                </c:pt>
                <c:pt idx="22">
                  <c:v>0.3093938904850691</c:v>
                </c:pt>
                <c:pt idx="23">
                  <c:v>2.183246551566639</c:v>
                </c:pt>
                <c:pt idx="24">
                  <c:v>0.78558351777468083</c:v>
                </c:pt>
                <c:pt idx="25">
                  <c:v>0</c:v>
                </c:pt>
                <c:pt idx="26">
                  <c:v>8.5196051337750725E-2</c:v>
                </c:pt>
              </c:numCache>
            </c:numRef>
          </c:val>
        </c:ser>
        <c:dLbls>
          <c:showLegendKey val="0"/>
          <c:showVal val="0"/>
          <c:showCatName val="0"/>
          <c:showSerName val="0"/>
          <c:showPercent val="0"/>
          <c:showBubbleSize val="0"/>
        </c:dLbls>
        <c:gapWidth val="50"/>
        <c:overlap val="100"/>
        <c:axId val="-1708099200"/>
        <c:axId val="-1708122048"/>
      </c:barChart>
      <c:lineChart>
        <c:grouping val="standard"/>
        <c:varyColors val="0"/>
        <c:ser>
          <c:idx val="0"/>
          <c:order val="0"/>
          <c:tx>
            <c:strRef>
              <c:f>'9_F7'!$B$38</c:f>
              <c:strCache>
                <c:ptCount val="1"/>
                <c:pt idx="0">
                  <c:v>Total </c:v>
                </c:pt>
              </c:strCache>
            </c:strRef>
          </c:tx>
          <c:spPr>
            <a:ln w="28575" cap="rnd">
              <a:noFill/>
              <a:round/>
            </a:ln>
            <a:effectLst/>
          </c:spPr>
          <c:marker>
            <c:symbol val="circle"/>
            <c:size val="8"/>
            <c:spPr>
              <a:solidFill>
                <a:schemeClr val="tx1">
                  <a:lumMod val="65000"/>
                  <a:lumOff val="35000"/>
                </a:schemeClr>
              </a:solidFill>
              <a:ln w="9525">
                <a:noFill/>
              </a:ln>
              <a:effectLst/>
            </c:spPr>
          </c:marker>
          <c:cat>
            <c:strRef>
              <c:f>'9_F7'!$A$39:$A$65</c:f>
              <c:strCache>
                <c:ptCount val="27"/>
                <c:pt idx="0">
                  <c:v>Malta</c:v>
                </c:pt>
                <c:pt idx="1">
                  <c:v>Lithuania</c:v>
                </c:pt>
                <c:pt idx="2">
                  <c:v>Luxembourg</c:v>
                </c:pt>
                <c:pt idx="3">
                  <c:v>Croatia</c:v>
                </c:pt>
                <c:pt idx="4">
                  <c:v>Portugal</c:v>
                </c:pt>
                <c:pt idx="5">
                  <c:v>Estonia</c:v>
                </c:pt>
                <c:pt idx="6">
                  <c:v>Denmark</c:v>
                </c:pt>
                <c:pt idx="7">
                  <c:v>Ireland</c:v>
                </c:pt>
                <c:pt idx="8">
                  <c:v>Slovakia</c:v>
                </c:pt>
                <c:pt idx="9">
                  <c:v>Norway</c:v>
                </c:pt>
                <c:pt idx="10">
                  <c:v>Cyprus</c:v>
                </c:pt>
                <c:pt idx="11">
                  <c:v>Poland</c:v>
                </c:pt>
                <c:pt idx="12">
                  <c:v>Bulgaria</c:v>
                </c:pt>
                <c:pt idx="13">
                  <c:v>Hungary</c:v>
                </c:pt>
                <c:pt idx="14">
                  <c:v>Slovenia</c:v>
                </c:pt>
                <c:pt idx="15">
                  <c:v>Netherlands</c:v>
                </c:pt>
                <c:pt idx="16">
                  <c:v>Spain</c:v>
                </c:pt>
                <c:pt idx="17">
                  <c:v>Czech Republic</c:v>
                </c:pt>
                <c:pt idx="18">
                  <c:v>Finland</c:v>
                </c:pt>
                <c:pt idx="19">
                  <c:v>Germany</c:v>
                </c:pt>
                <c:pt idx="20">
                  <c:v>Sweden</c:v>
                </c:pt>
                <c:pt idx="21">
                  <c:v>Austria</c:v>
                </c:pt>
                <c:pt idx="22">
                  <c:v>United Kingdom</c:v>
                </c:pt>
                <c:pt idx="23">
                  <c:v>Latvia</c:v>
                </c:pt>
                <c:pt idx="24">
                  <c:v>Greece</c:v>
                </c:pt>
                <c:pt idx="25">
                  <c:v>Iceland</c:v>
                </c:pt>
                <c:pt idx="26">
                  <c:v>Belgium</c:v>
                </c:pt>
              </c:strCache>
            </c:strRef>
          </c:cat>
          <c:val>
            <c:numRef>
              <c:f>'9_F7'!$B$39:$B$65</c:f>
              <c:numCache>
                <c:formatCode>0.0</c:formatCode>
                <c:ptCount val="27"/>
                <c:pt idx="0">
                  <c:v>9.5000000000000001E-2</c:v>
                </c:pt>
                <c:pt idx="1">
                  <c:v>0.69499999999999995</c:v>
                </c:pt>
                <c:pt idx="2">
                  <c:v>2.67</c:v>
                </c:pt>
                <c:pt idx="3">
                  <c:v>4.67</c:v>
                </c:pt>
                <c:pt idx="4">
                  <c:v>33.343000000000004</c:v>
                </c:pt>
                <c:pt idx="5">
                  <c:v>3.1</c:v>
                </c:pt>
                <c:pt idx="6">
                  <c:v>56.088000000000001</c:v>
                </c:pt>
                <c:pt idx="7">
                  <c:v>17</c:v>
                </c:pt>
                <c:pt idx="8">
                  <c:v>6.7279999999999998</c:v>
                </c:pt>
                <c:pt idx="9">
                  <c:v>92.664000000000001</c:v>
                </c:pt>
                <c:pt idx="10">
                  <c:v>2.0939999999999999</c:v>
                </c:pt>
                <c:pt idx="11">
                  <c:v>41.412999999999997</c:v>
                </c:pt>
                <c:pt idx="12">
                  <c:v>3.0790000000000002</c:v>
                </c:pt>
                <c:pt idx="13">
                  <c:v>10.586</c:v>
                </c:pt>
                <c:pt idx="14">
                  <c:v>6.4859999999999998</c:v>
                </c:pt>
                <c:pt idx="15">
                  <c:v>162.09200000000001</c:v>
                </c:pt>
                <c:pt idx="16">
                  <c:v>236.4</c:v>
                </c:pt>
                <c:pt idx="17">
                  <c:v>40.173999999999999</c:v>
                </c:pt>
                <c:pt idx="18">
                  <c:v>78.355000000000004</c:v>
                </c:pt>
                <c:pt idx="19">
                  <c:v>1060.2</c:v>
                </c:pt>
                <c:pt idx="20">
                  <c:v>159.35400000000001</c:v>
                </c:pt>
                <c:pt idx="21">
                  <c:v>117.387</c:v>
                </c:pt>
                <c:pt idx="22">
                  <c:v>543.84</c:v>
                </c:pt>
                <c:pt idx="23">
                  <c:v>2.008</c:v>
                </c:pt>
                <c:pt idx="24">
                  <c:v>45.32</c:v>
                </c:pt>
                <c:pt idx="25">
                  <c:v>0</c:v>
                </c:pt>
                <c:pt idx="26">
                  <c:v>245.619</c:v>
                </c:pt>
              </c:numCache>
            </c:numRef>
          </c:val>
          <c:smooth val="0"/>
        </c:ser>
        <c:dLbls>
          <c:showLegendKey val="0"/>
          <c:showVal val="0"/>
          <c:showCatName val="0"/>
          <c:showSerName val="0"/>
          <c:showPercent val="0"/>
          <c:showBubbleSize val="0"/>
        </c:dLbls>
        <c:marker val="1"/>
        <c:smooth val="0"/>
        <c:axId val="-1708125312"/>
        <c:axId val="-1708126944"/>
      </c:lineChart>
      <c:catAx>
        <c:axId val="-1708099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708122048"/>
        <c:crosses val="autoZero"/>
        <c:auto val="1"/>
        <c:lblAlgn val="ctr"/>
        <c:lblOffset val="100"/>
        <c:tickLblSkip val="1"/>
        <c:noMultiLvlLbl val="0"/>
      </c:catAx>
      <c:valAx>
        <c:axId val="-1708122048"/>
        <c:scaling>
          <c:orientation val="minMax"/>
          <c:max val="1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Prosent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708099200"/>
        <c:crosses val="autoZero"/>
        <c:crossBetween val="between"/>
      </c:valAx>
      <c:valAx>
        <c:axId val="-1708126944"/>
        <c:scaling>
          <c:orientation val="minMax"/>
          <c:max val="1100"/>
          <c:min val="0"/>
        </c:scaling>
        <c:delete val="0"/>
        <c:axPos val="r"/>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Mill. EURO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708125312"/>
        <c:crosses val="max"/>
        <c:crossBetween val="between"/>
        <c:minorUnit val="100"/>
      </c:valAx>
      <c:catAx>
        <c:axId val="-1708125312"/>
        <c:scaling>
          <c:orientation val="minMax"/>
        </c:scaling>
        <c:delete val="1"/>
        <c:axPos val="b"/>
        <c:numFmt formatCode="General" sourceLinked="1"/>
        <c:majorTickMark val="out"/>
        <c:minorTickMark val="none"/>
        <c:tickLblPos val="nextTo"/>
        <c:crossAx val="-1708126944"/>
        <c:crosses val="autoZero"/>
        <c:auto val="1"/>
        <c:lblAlgn val="ctr"/>
        <c:lblOffset val="100"/>
        <c:noMultiLvlLbl val="0"/>
      </c:catAx>
      <c:spPr>
        <a:noFill/>
        <a:ln>
          <a:noFill/>
        </a:ln>
        <a:effectLst/>
      </c:spPr>
    </c:plotArea>
    <c:legend>
      <c:legendPos val="r"/>
      <c:layout>
        <c:manualLayout>
          <c:xMode val="edge"/>
          <c:yMode val="edge"/>
          <c:x val="0"/>
          <c:y val="1.6237116701875681E-3"/>
          <c:w val="0.97853156164781729"/>
          <c:h val="0.326833877472632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148863897703998E-2"/>
          <c:y val="0.21304923785968835"/>
          <c:w val="0.84423118985126844"/>
          <c:h val="0.5748862479233291"/>
        </c:manualLayout>
      </c:layout>
      <c:barChart>
        <c:barDir val="col"/>
        <c:grouping val="stacked"/>
        <c:varyColors val="0"/>
        <c:ser>
          <c:idx val="1"/>
          <c:order val="1"/>
          <c:tx>
            <c:strRef>
              <c:f>'9_F7'!$G$5</c:f>
              <c:strCache>
                <c:ptCount val="1"/>
                <c:pt idx="0">
                  <c:v>FoU-utførerende transnasjonale institusjoner. (Eks: CERN)</c:v>
                </c:pt>
              </c:strCache>
            </c:strRef>
          </c:tx>
          <c:spPr>
            <a:solidFill>
              <a:schemeClr val="accent1"/>
            </a:solidFill>
            <a:ln>
              <a:noFill/>
            </a:ln>
            <a:effectLst/>
          </c:spPr>
          <c:invertIfNegative val="0"/>
          <c:cat>
            <c:strRef>
              <c:f>'9_F7'!$A$6:$A$32</c:f>
              <c:strCache>
                <c:ptCount val="27"/>
                <c:pt idx="0">
                  <c:v>Belgia</c:v>
                </c:pt>
                <c:pt idx="1">
                  <c:v>Island</c:v>
                </c:pt>
                <c:pt idx="2">
                  <c:v>Hellas</c:v>
                </c:pt>
                <c:pt idx="3">
                  <c:v>Latvia</c:v>
                </c:pt>
                <c:pt idx="4">
                  <c:v>Storbritannia</c:v>
                </c:pt>
                <c:pt idx="5">
                  <c:v>Østerrike</c:v>
                </c:pt>
                <c:pt idx="6">
                  <c:v>Sverige</c:v>
                </c:pt>
                <c:pt idx="7">
                  <c:v>Tyskland</c:v>
                </c:pt>
                <c:pt idx="8">
                  <c:v>Finland</c:v>
                </c:pt>
                <c:pt idx="9">
                  <c:v>Tsjekkia</c:v>
                </c:pt>
                <c:pt idx="10">
                  <c:v>Spania</c:v>
                </c:pt>
                <c:pt idx="11">
                  <c:v>Nederland</c:v>
                </c:pt>
                <c:pt idx="12">
                  <c:v>Slovenia</c:v>
                </c:pt>
                <c:pt idx="13">
                  <c:v>Ungarn</c:v>
                </c:pt>
                <c:pt idx="14">
                  <c:v>Bulgaria</c:v>
                </c:pt>
                <c:pt idx="15">
                  <c:v>Polen</c:v>
                </c:pt>
                <c:pt idx="16">
                  <c:v>Kypros</c:v>
                </c:pt>
                <c:pt idx="17">
                  <c:v>Norge</c:v>
                </c:pt>
                <c:pt idx="18">
                  <c:v>Slovakia</c:v>
                </c:pt>
                <c:pt idx="19">
                  <c:v>Irland</c:v>
                </c:pt>
                <c:pt idx="20">
                  <c:v>Danmark</c:v>
                </c:pt>
                <c:pt idx="21">
                  <c:v>Estland</c:v>
                </c:pt>
                <c:pt idx="22">
                  <c:v>Portugal</c:v>
                </c:pt>
                <c:pt idx="23">
                  <c:v>Kroatia</c:v>
                </c:pt>
                <c:pt idx="24">
                  <c:v>Luxembourg</c:v>
                </c:pt>
                <c:pt idx="25">
                  <c:v>Litauen</c:v>
                </c:pt>
                <c:pt idx="26">
                  <c:v>Malta</c:v>
                </c:pt>
              </c:strCache>
            </c:strRef>
          </c:cat>
          <c:val>
            <c:numRef>
              <c:f>'9_F7'!$G$6:$G$32</c:f>
              <c:numCache>
                <c:formatCode>0.0</c:formatCode>
                <c:ptCount val="27"/>
                <c:pt idx="0">
                  <c:v>1.7458562825761421</c:v>
                </c:pt>
                <c:pt idx="1">
                  <c:v>0</c:v>
                </c:pt>
                <c:pt idx="2">
                  <c:v>2.2187611006366641</c:v>
                </c:pt>
                <c:pt idx="3">
                  <c:v>0.43543132060534079</c:v>
                </c:pt>
                <c:pt idx="4">
                  <c:v>1.9468085241277422</c:v>
                </c:pt>
                <c:pt idx="5">
                  <c:v>1.2046117828553546</c:v>
                </c:pt>
                <c:pt idx="6">
                  <c:v>0.99015954959243579</c:v>
                </c:pt>
                <c:pt idx="7">
                  <c:v>1.0953684905607188</c:v>
                </c:pt>
                <c:pt idx="8">
                  <c:v>0.86600503096265247</c:v>
                </c:pt>
                <c:pt idx="9">
                  <c:v>0.7742739498933594</c:v>
                </c:pt>
                <c:pt idx="10">
                  <c:v>1.4971272456302396</c:v>
                </c:pt>
                <c:pt idx="11">
                  <c:v>1.1364471017632671</c:v>
                </c:pt>
                <c:pt idx="12">
                  <c:v>2.0528908914810292E-2</c:v>
                </c:pt>
                <c:pt idx="13">
                  <c:v>1.7160298104988667</c:v>
                </c:pt>
                <c:pt idx="14">
                  <c:v>2.5438978090643043</c:v>
                </c:pt>
                <c:pt idx="15">
                  <c:v>2.459175525897467</c:v>
                </c:pt>
                <c:pt idx="16">
                  <c:v>0.25769137163390643</c:v>
                </c:pt>
                <c:pt idx="17">
                  <c:v>0.79461635210424875</c:v>
                </c:pt>
                <c:pt idx="18">
                  <c:v>1.9096998364471711</c:v>
                </c:pt>
                <c:pt idx="19">
                  <c:v>0.15781167806417673</c:v>
                </c:pt>
                <c:pt idx="20">
                  <c:v>0.85816586413075646</c:v>
                </c:pt>
                <c:pt idx="21">
                  <c:v>0.20571898786257967</c:v>
                </c:pt>
                <c:pt idx="22">
                  <c:v>0.96865104496516774</c:v>
                </c:pt>
                <c:pt idx="23">
                  <c:v>7.0023393465529979E-2</c:v>
                </c:pt>
                <c:pt idx="24">
                  <c:v>0</c:v>
                </c:pt>
                <c:pt idx="25">
                  <c:v>0</c:v>
                </c:pt>
                <c:pt idx="26">
                  <c:v>0</c:v>
                </c:pt>
              </c:numCache>
            </c:numRef>
          </c:val>
        </c:ser>
        <c:ser>
          <c:idx val="2"/>
          <c:order val="2"/>
          <c:tx>
            <c:strRef>
              <c:f>'9_F7'!$H$5</c:f>
              <c:strCache>
                <c:ptCount val="1"/>
                <c:pt idx="0">
                  <c:v>Europeiske transnasjonale offentlige FoU-programmer. (Eks: ERA-NET, ESA)</c:v>
                </c:pt>
              </c:strCache>
            </c:strRef>
          </c:tx>
          <c:spPr>
            <a:solidFill>
              <a:schemeClr val="accent1">
                <a:lumMod val="20000"/>
                <a:lumOff val="80000"/>
              </a:schemeClr>
            </a:solidFill>
            <a:ln>
              <a:noFill/>
            </a:ln>
            <a:effectLst/>
          </c:spPr>
          <c:invertIfNegative val="0"/>
          <c:cat>
            <c:strRef>
              <c:f>'9_F7'!$A$6:$A$32</c:f>
              <c:strCache>
                <c:ptCount val="27"/>
                <c:pt idx="0">
                  <c:v>Belgia</c:v>
                </c:pt>
                <c:pt idx="1">
                  <c:v>Island</c:v>
                </c:pt>
                <c:pt idx="2">
                  <c:v>Hellas</c:v>
                </c:pt>
                <c:pt idx="3">
                  <c:v>Latvia</c:v>
                </c:pt>
                <c:pt idx="4">
                  <c:v>Storbritannia</c:v>
                </c:pt>
                <c:pt idx="5">
                  <c:v>Østerrike</c:v>
                </c:pt>
                <c:pt idx="6">
                  <c:v>Sverige</c:v>
                </c:pt>
                <c:pt idx="7">
                  <c:v>Tyskland</c:v>
                </c:pt>
                <c:pt idx="8">
                  <c:v>Finland</c:v>
                </c:pt>
                <c:pt idx="9">
                  <c:v>Tsjekkia</c:v>
                </c:pt>
                <c:pt idx="10">
                  <c:v>Spania</c:v>
                </c:pt>
                <c:pt idx="11">
                  <c:v>Nederland</c:v>
                </c:pt>
                <c:pt idx="12">
                  <c:v>Slovenia</c:v>
                </c:pt>
                <c:pt idx="13">
                  <c:v>Ungarn</c:v>
                </c:pt>
                <c:pt idx="14">
                  <c:v>Bulgaria</c:v>
                </c:pt>
                <c:pt idx="15">
                  <c:v>Polen</c:v>
                </c:pt>
                <c:pt idx="16">
                  <c:v>Kypros</c:v>
                </c:pt>
                <c:pt idx="17">
                  <c:v>Norge</c:v>
                </c:pt>
                <c:pt idx="18">
                  <c:v>Slovakia</c:v>
                </c:pt>
                <c:pt idx="19">
                  <c:v>Irland</c:v>
                </c:pt>
                <c:pt idx="20">
                  <c:v>Danmark</c:v>
                </c:pt>
                <c:pt idx="21">
                  <c:v>Estland</c:v>
                </c:pt>
                <c:pt idx="22">
                  <c:v>Portugal</c:v>
                </c:pt>
                <c:pt idx="23">
                  <c:v>Kroatia</c:v>
                </c:pt>
                <c:pt idx="24">
                  <c:v>Luxembourg</c:v>
                </c:pt>
                <c:pt idx="25">
                  <c:v>Litauen</c:v>
                </c:pt>
                <c:pt idx="26">
                  <c:v>Malta</c:v>
                </c:pt>
              </c:strCache>
            </c:strRef>
          </c:cat>
          <c:val>
            <c:numRef>
              <c:f>'9_F7'!$H$6:$H$32</c:f>
              <c:numCache>
                <c:formatCode>0.0</c:formatCode>
                <c:ptCount val="27"/>
                <c:pt idx="0">
                  <c:v>8.0349797875280355</c:v>
                </c:pt>
                <c:pt idx="1">
                  <c:v>6.7057010283216592</c:v>
                </c:pt>
                <c:pt idx="2">
                  <c:v>3.1874197338579657</c:v>
                </c:pt>
                <c:pt idx="3">
                  <c:v>3.4925854876526294</c:v>
                </c:pt>
                <c:pt idx="4">
                  <c:v>2.6694642540464395</c:v>
                </c:pt>
                <c:pt idx="5">
                  <c:v>3.1124965990547286</c:v>
                </c:pt>
                <c:pt idx="6">
                  <c:v>3.0804560474307201</c:v>
                </c:pt>
                <c:pt idx="7">
                  <c:v>3.0599443293199289</c:v>
                </c:pt>
                <c:pt idx="8">
                  <c:v>2.4650717798966331</c:v>
                </c:pt>
                <c:pt idx="9">
                  <c:v>2.9765121516392261</c:v>
                </c:pt>
                <c:pt idx="10">
                  <c:v>2.0225768728762739</c:v>
                </c:pt>
                <c:pt idx="11">
                  <c:v>2.3859152444327196</c:v>
                </c:pt>
                <c:pt idx="12">
                  <c:v>3.3667410620288876</c:v>
                </c:pt>
                <c:pt idx="13">
                  <c:v>1.3112470922910524</c:v>
                </c:pt>
                <c:pt idx="14">
                  <c:v>0.30847109072213869</c:v>
                </c:pt>
                <c:pt idx="15">
                  <c:v>0.373248164048188</c:v>
                </c:pt>
                <c:pt idx="16">
                  <c:v>2.4280253682839188</c:v>
                </c:pt>
                <c:pt idx="17">
                  <c:v>1.9741049158371204</c:v>
                </c:pt>
                <c:pt idx="18">
                  <c:v>0.25924141347648166</c:v>
                </c:pt>
                <c:pt idx="19">
                  <c:v>2.0647027880063127</c:v>
                </c:pt>
                <c:pt idx="20">
                  <c:v>1.3566505073634541</c:v>
                </c:pt>
                <c:pt idx="21">
                  <c:v>1.9200438867174103</c:v>
                </c:pt>
                <c:pt idx="22">
                  <c:v>1.0281823939202026</c:v>
                </c:pt>
                <c:pt idx="23">
                  <c:v>0.95395098362457409</c:v>
                </c:pt>
                <c:pt idx="24">
                  <c:v>0.69800623415371865</c:v>
                </c:pt>
                <c:pt idx="25">
                  <c:v>0.55679566602292396</c:v>
                </c:pt>
                <c:pt idx="26">
                  <c:v>0.42588603877031522</c:v>
                </c:pt>
              </c:numCache>
            </c:numRef>
          </c:val>
        </c:ser>
        <c:ser>
          <c:idx val="3"/>
          <c:order val="3"/>
          <c:tx>
            <c:strRef>
              <c:f>'9_F7'!$I$5</c:f>
              <c:strCache>
                <c:ptCount val="1"/>
                <c:pt idx="0">
                  <c:v>Bilaterale eller multilaterale offentlige FoU-programmer. (Eks: NordForsk)</c:v>
                </c:pt>
              </c:strCache>
            </c:strRef>
          </c:tx>
          <c:spPr>
            <a:solidFill>
              <a:schemeClr val="accent1">
                <a:lumMod val="50000"/>
              </a:schemeClr>
            </a:solidFill>
            <a:ln>
              <a:noFill/>
            </a:ln>
            <a:effectLst/>
          </c:spPr>
          <c:invertIfNegative val="0"/>
          <c:cat>
            <c:strRef>
              <c:f>'9_F7'!$A$6:$A$32</c:f>
              <c:strCache>
                <c:ptCount val="27"/>
                <c:pt idx="0">
                  <c:v>Belgia</c:v>
                </c:pt>
                <c:pt idx="1">
                  <c:v>Island</c:v>
                </c:pt>
                <c:pt idx="2">
                  <c:v>Hellas</c:v>
                </c:pt>
                <c:pt idx="3">
                  <c:v>Latvia</c:v>
                </c:pt>
                <c:pt idx="4">
                  <c:v>Storbritannia</c:v>
                </c:pt>
                <c:pt idx="5">
                  <c:v>Østerrike</c:v>
                </c:pt>
                <c:pt idx="6">
                  <c:v>Sverige</c:v>
                </c:pt>
                <c:pt idx="7">
                  <c:v>Tyskland</c:v>
                </c:pt>
                <c:pt idx="8">
                  <c:v>Finland</c:v>
                </c:pt>
                <c:pt idx="9">
                  <c:v>Tsjekkia</c:v>
                </c:pt>
                <c:pt idx="10">
                  <c:v>Spania</c:v>
                </c:pt>
                <c:pt idx="11">
                  <c:v>Nederland</c:v>
                </c:pt>
                <c:pt idx="12">
                  <c:v>Slovenia</c:v>
                </c:pt>
                <c:pt idx="13">
                  <c:v>Ungarn</c:v>
                </c:pt>
                <c:pt idx="14">
                  <c:v>Bulgaria</c:v>
                </c:pt>
                <c:pt idx="15">
                  <c:v>Polen</c:v>
                </c:pt>
                <c:pt idx="16">
                  <c:v>Kypros</c:v>
                </c:pt>
                <c:pt idx="17">
                  <c:v>Norge</c:v>
                </c:pt>
                <c:pt idx="18">
                  <c:v>Slovakia</c:v>
                </c:pt>
                <c:pt idx="19">
                  <c:v>Irland</c:v>
                </c:pt>
                <c:pt idx="20">
                  <c:v>Danmark</c:v>
                </c:pt>
                <c:pt idx="21">
                  <c:v>Estland</c:v>
                </c:pt>
                <c:pt idx="22">
                  <c:v>Portugal</c:v>
                </c:pt>
                <c:pt idx="23">
                  <c:v>Kroatia</c:v>
                </c:pt>
                <c:pt idx="24">
                  <c:v>Luxembourg</c:v>
                </c:pt>
                <c:pt idx="25">
                  <c:v>Litauen</c:v>
                </c:pt>
                <c:pt idx="26">
                  <c:v>Malta</c:v>
                </c:pt>
              </c:strCache>
            </c:strRef>
          </c:cat>
          <c:val>
            <c:numRef>
              <c:f>'9_F7'!$I$6:$I$32</c:f>
              <c:numCache>
                <c:formatCode>0.0</c:formatCode>
                <c:ptCount val="27"/>
                <c:pt idx="0">
                  <c:v>8.5196051337750725E-2</c:v>
                </c:pt>
                <c:pt idx="1">
                  <c:v>0</c:v>
                </c:pt>
                <c:pt idx="2">
                  <c:v>0.78558351777468083</c:v>
                </c:pt>
                <c:pt idx="3">
                  <c:v>2.183246551566639</c:v>
                </c:pt>
                <c:pt idx="4">
                  <c:v>0.3093938904850691</c:v>
                </c:pt>
                <c:pt idx="5">
                  <c:v>0.42852921093622715</c:v>
                </c:pt>
                <c:pt idx="6">
                  <c:v>0.3785969854633835</c:v>
                </c:pt>
                <c:pt idx="7">
                  <c:v>6.609639019741162E-2</c:v>
                </c:pt>
                <c:pt idx="8">
                  <c:v>0.58353171579807206</c:v>
                </c:pt>
                <c:pt idx="9">
                  <c:v>0.11231395597062144</c:v>
                </c:pt>
                <c:pt idx="10">
                  <c:v>0.30233563167694905</c:v>
                </c:pt>
                <c:pt idx="11">
                  <c:v>0</c:v>
                </c:pt>
                <c:pt idx="12">
                  <c:v>2.6845496273213459E-2</c:v>
                </c:pt>
                <c:pt idx="13">
                  <c:v>0.10964099980738744</c:v>
                </c:pt>
                <c:pt idx="14">
                  <c:v>0.19081705291465631</c:v>
                </c:pt>
                <c:pt idx="15">
                  <c:v>0.18837573551200101</c:v>
                </c:pt>
                <c:pt idx="16">
                  <c:v>0.31209288342328673</c:v>
                </c:pt>
                <c:pt idx="17">
                  <c:v>0.20896919029981922</c:v>
                </c:pt>
                <c:pt idx="18">
                  <c:v>0.11367260931233161</c:v>
                </c:pt>
                <c:pt idx="19">
                  <c:v>1.3150973172014732E-2</c:v>
                </c:pt>
                <c:pt idx="20">
                  <c:v>1.3348010848436915E-2</c:v>
                </c:pt>
                <c:pt idx="21">
                  <c:v>0</c:v>
                </c:pt>
                <c:pt idx="22">
                  <c:v>0.11481950601646611</c:v>
                </c:pt>
                <c:pt idx="23">
                  <c:v>0.44243480445260869</c:v>
                </c:pt>
                <c:pt idx="24">
                  <c:v>0.21556074878276604</c:v>
                </c:pt>
                <c:pt idx="25">
                  <c:v>2.4244856328325518E-2</c:v>
                </c:pt>
                <c:pt idx="26">
                  <c:v>3.9161934599569216E-2</c:v>
                </c:pt>
              </c:numCache>
            </c:numRef>
          </c:val>
        </c:ser>
        <c:dLbls>
          <c:showLegendKey val="0"/>
          <c:showVal val="0"/>
          <c:showCatName val="0"/>
          <c:showSerName val="0"/>
          <c:showPercent val="0"/>
          <c:showBubbleSize val="0"/>
        </c:dLbls>
        <c:gapWidth val="50"/>
        <c:overlap val="100"/>
        <c:axId val="-1708124224"/>
        <c:axId val="-1704731344"/>
      </c:barChart>
      <c:lineChart>
        <c:grouping val="standard"/>
        <c:varyColors val="0"/>
        <c:ser>
          <c:idx val="0"/>
          <c:order val="0"/>
          <c:tx>
            <c:strRef>
              <c:f>'9_F7'!$B$5</c:f>
              <c:strCache>
                <c:ptCount val="1"/>
                <c:pt idx="0">
                  <c:v>Totalt. Mill Euro</c:v>
                </c:pt>
              </c:strCache>
            </c:strRef>
          </c:tx>
          <c:spPr>
            <a:ln w="28575" cap="rnd">
              <a:noFill/>
              <a:round/>
            </a:ln>
            <a:effectLst/>
          </c:spPr>
          <c:marker>
            <c:symbol val="circle"/>
            <c:size val="7"/>
            <c:spPr>
              <a:solidFill>
                <a:schemeClr val="tx1">
                  <a:lumMod val="85000"/>
                  <a:lumOff val="15000"/>
                </a:schemeClr>
              </a:solidFill>
              <a:ln w="19050">
                <a:noFill/>
              </a:ln>
              <a:effectLst/>
            </c:spPr>
          </c:marker>
          <c:cat>
            <c:strRef>
              <c:f>'9_F7'!$A$6:$A$32</c:f>
              <c:strCache>
                <c:ptCount val="27"/>
                <c:pt idx="0">
                  <c:v>Belgia</c:v>
                </c:pt>
                <c:pt idx="1">
                  <c:v>Island</c:v>
                </c:pt>
                <c:pt idx="2">
                  <c:v>Hellas</c:v>
                </c:pt>
                <c:pt idx="3">
                  <c:v>Latvia</c:v>
                </c:pt>
                <c:pt idx="4">
                  <c:v>Storbritannia</c:v>
                </c:pt>
                <c:pt idx="5">
                  <c:v>Østerrike</c:v>
                </c:pt>
                <c:pt idx="6">
                  <c:v>Sverige</c:v>
                </c:pt>
                <c:pt idx="7">
                  <c:v>Tyskland</c:v>
                </c:pt>
                <c:pt idx="8">
                  <c:v>Finland</c:v>
                </c:pt>
                <c:pt idx="9">
                  <c:v>Tsjekkia</c:v>
                </c:pt>
                <c:pt idx="10">
                  <c:v>Spania</c:v>
                </c:pt>
                <c:pt idx="11">
                  <c:v>Nederland</c:v>
                </c:pt>
                <c:pt idx="12">
                  <c:v>Slovenia</c:v>
                </c:pt>
                <c:pt idx="13">
                  <c:v>Ungarn</c:v>
                </c:pt>
                <c:pt idx="14">
                  <c:v>Bulgaria</c:v>
                </c:pt>
                <c:pt idx="15">
                  <c:v>Polen</c:v>
                </c:pt>
                <c:pt idx="16">
                  <c:v>Kypros</c:v>
                </c:pt>
                <c:pt idx="17">
                  <c:v>Norge</c:v>
                </c:pt>
                <c:pt idx="18">
                  <c:v>Slovakia</c:v>
                </c:pt>
                <c:pt idx="19">
                  <c:v>Irland</c:v>
                </c:pt>
                <c:pt idx="20">
                  <c:v>Danmark</c:v>
                </c:pt>
                <c:pt idx="21">
                  <c:v>Estland</c:v>
                </c:pt>
                <c:pt idx="22">
                  <c:v>Portugal</c:v>
                </c:pt>
                <c:pt idx="23">
                  <c:v>Kroatia</c:v>
                </c:pt>
                <c:pt idx="24">
                  <c:v>Luxembourg</c:v>
                </c:pt>
                <c:pt idx="25">
                  <c:v>Litauen</c:v>
                </c:pt>
                <c:pt idx="26">
                  <c:v>Malta</c:v>
                </c:pt>
              </c:strCache>
            </c:strRef>
          </c:cat>
          <c:val>
            <c:numRef>
              <c:f>'9_F7'!$B$6:$B$32</c:f>
              <c:numCache>
                <c:formatCode>0.0</c:formatCode>
                <c:ptCount val="27"/>
                <c:pt idx="0">
                  <c:v>245.619</c:v>
                </c:pt>
                <c:pt idx="1">
                  <c:v>0</c:v>
                </c:pt>
                <c:pt idx="2">
                  <c:v>45.32</c:v>
                </c:pt>
                <c:pt idx="3">
                  <c:v>2.008</c:v>
                </c:pt>
                <c:pt idx="4">
                  <c:v>543.84</c:v>
                </c:pt>
                <c:pt idx="5">
                  <c:v>117.387</c:v>
                </c:pt>
                <c:pt idx="6">
                  <c:v>159.35400000000001</c:v>
                </c:pt>
                <c:pt idx="7">
                  <c:v>1060.2</c:v>
                </c:pt>
                <c:pt idx="8">
                  <c:v>78.355000000000004</c:v>
                </c:pt>
                <c:pt idx="9">
                  <c:v>40.173999999999999</c:v>
                </c:pt>
                <c:pt idx="10">
                  <c:v>236.4</c:v>
                </c:pt>
                <c:pt idx="11">
                  <c:v>162.09200000000001</c:v>
                </c:pt>
                <c:pt idx="12">
                  <c:v>6.4859999999999998</c:v>
                </c:pt>
                <c:pt idx="13">
                  <c:v>10.586</c:v>
                </c:pt>
                <c:pt idx="14">
                  <c:v>3.0790000000000002</c:v>
                </c:pt>
                <c:pt idx="15">
                  <c:v>41.412999999999997</c:v>
                </c:pt>
                <c:pt idx="16">
                  <c:v>2.0939999999999999</c:v>
                </c:pt>
                <c:pt idx="17">
                  <c:v>92.664000000000001</c:v>
                </c:pt>
                <c:pt idx="18">
                  <c:v>6.7279999999999998</c:v>
                </c:pt>
                <c:pt idx="19">
                  <c:v>17</c:v>
                </c:pt>
                <c:pt idx="20">
                  <c:v>56.088000000000001</c:v>
                </c:pt>
                <c:pt idx="21">
                  <c:v>3.1</c:v>
                </c:pt>
                <c:pt idx="22">
                  <c:v>33.343000000000004</c:v>
                </c:pt>
                <c:pt idx="23">
                  <c:v>4.67</c:v>
                </c:pt>
                <c:pt idx="24">
                  <c:v>2.67</c:v>
                </c:pt>
                <c:pt idx="25">
                  <c:v>0.69499999999999995</c:v>
                </c:pt>
                <c:pt idx="26">
                  <c:v>9.5000000000000001E-2</c:v>
                </c:pt>
              </c:numCache>
            </c:numRef>
          </c:val>
          <c:smooth val="0"/>
        </c:ser>
        <c:dLbls>
          <c:showLegendKey val="0"/>
          <c:showVal val="0"/>
          <c:showCatName val="0"/>
          <c:showSerName val="0"/>
          <c:showPercent val="0"/>
          <c:showBubbleSize val="0"/>
        </c:dLbls>
        <c:marker val="1"/>
        <c:smooth val="0"/>
        <c:axId val="-1704702512"/>
        <c:axId val="-1704706320"/>
      </c:lineChart>
      <c:catAx>
        <c:axId val="-170812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crossAx val="-1704731344"/>
        <c:crosses val="autoZero"/>
        <c:auto val="1"/>
        <c:lblAlgn val="ctr"/>
        <c:lblOffset val="100"/>
        <c:noMultiLvlLbl val="0"/>
      </c:catAx>
      <c:valAx>
        <c:axId val="-1704731344"/>
        <c:scaling>
          <c:orientation val="minMax"/>
          <c:max val="1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crossAx val="-1708124224"/>
        <c:crosses val="autoZero"/>
        <c:crossBetween val="between"/>
        <c:minorUnit val="1"/>
      </c:valAx>
      <c:valAx>
        <c:axId val="-1704706320"/>
        <c:scaling>
          <c:orientation val="minMax"/>
          <c:max val="1100"/>
          <c:min val="0"/>
        </c:scaling>
        <c:delete val="0"/>
        <c:axPos val="r"/>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crossAx val="-1704702512"/>
        <c:crosses val="max"/>
        <c:crossBetween val="between"/>
        <c:minorUnit val="100"/>
      </c:valAx>
      <c:catAx>
        <c:axId val="-1704702512"/>
        <c:scaling>
          <c:orientation val="minMax"/>
        </c:scaling>
        <c:delete val="1"/>
        <c:axPos val="b"/>
        <c:numFmt formatCode="General" sourceLinked="1"/>
        <c:majorTickMark val="out"/>
        <c:minorTickMark val="none"/>
        <c:tickLblPos val="nextTo"/>
        <c:crossAx val="-1704706320"/>
        <c:crosses val="autoZero"/>
        <c:auto val="1"/>
        <c:lblAlgn val="ctr"/>
        <c:lblOffset val="100"/>
        <c:noMultiLvlLbl val="0"/>
      </c:catAx>
      <c:spPr>
        <a:noFill/>
        <a:ln>
          <a:noFill/>
        </a:ln>
        <a:effectLst/>
      </c:spPr>
    </c:plotArea>
    <c:legend>
      <c:legendPos val="r"/>
      <c:layout>
        <c:manualLayout>
          <c:xMode val="edge"/>
          <c:yMode val="edge"/>
          <c:x val="1.8194998276023437E-2"/>
          <c:y val="2.6239725686524602E-3"/>
          <c:w val="0.97839435695538057"/>
          <c:h val="0.2100206954128430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nb-N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985648148148142E-2"/>
          <c:y val="0.10114435831070648"/>
          <c:w val="0.87027824074074078"/>
          <c:h val="0.64313261562272717"/>
        </c:manualLayout>
      </c:layout>
      <c:lineChart>
        <c:grouping val="standard"/>
        <c:varyColors val="0"/>
        <c:ser>
          <c:idx val="4"/>
          <c:order val="0"/>
          <c:tx>
            <c:strRef>
              <c:f>'12_F8'!$B$5</c:f>
              <c:strCache>
                <c:ptCount val="1"/>
                <c:pt idx="0">
                  <c:v>Professor, medisin og helsefag/ Professors, medicine and health</c:v>
                </c:pt>
              </c:strCache>
            </c:strRef>
          </c:tx>
          <c:cat>
            <c:numRef>
              <c:f>'12_F8'!$A$6:$A$42</c:f>
              <c:numCache>
                <c:formatCode>General</c:formatCode>
                <c:ptCount val="37"/>
                <c:pt idx="0">
                  <c:v>1977</c:v>
                </c:pt>
                <c:pt idx="2">
                  <c:v>1979</c:v>
                </c:pt>
                <c:pt idx="4">
                  <c:v>1981</c:v>
                </c:pt>
                <c:pt idx="6">
                  <c:v>1983</c:v>
                </c:pt>
                <c:pt idx="8">
                  <c:v>1985</c:v>
                </c:pt>
                <c:pt idx="10">
                  <c:v>1987</c:v>
                </c:pt>
                <c:pt idx="12">
                  <c:v>1989</c:v>
                </c:pt>
                <c:pt idx="14">
                  <c:v>1991</c:v>
                </c:pt>
                <c:pt idx="16">
                  <c:v>1993</c:v>
                </c:pt>
                <c:pt idx="18">
                  <c:v>1995</c:v>
                </c:pt>
                <c:pt idx="20">
                  <c:v>1997</c:v>
                </c:pt>
                <c:pt idx="22">
                  <c:v>1999</c:v>
                </c:pt>
                <c:pt idx="24">
                  <c:v>2001</c:v>
                </c:pt>
                <c:pt idx="26">
                  <c:v>2003</c:v>
                </c:pt>
                <c:pt idx="28">
                  <c:v>2005</c:v>
                </c:pt>
                <c:pt idx="30">
                  <c:v>2007</c:v>
                </c:pt>
                <c:pt idx="31">
                  <c:v>2008</c:v>
                </c:pt>
                <c:pt idx="32">
                  <c:v>2009</c:v>
                </c:pt>
                <c:pt idx="33">
                  <c:v>2010</c:v>
                </c:pt>
                <c:pt idx="34">
                  <c:v>2011</c:v>
                </c:pt>
                <c:pt idx="35">
                  <c:v>2012</c:v>
                </c:pt>
                <c:pt idx="36">
                  <c:v>2013</c:v>
                </c:pt>
              </c:numCache>
            </c:numRef>
          </c:cat>
          <c:val>
            <c:numRef>
              <c:f>'12_F8'!$B$6:$B$42</c:f>
              <c:numCache>
                <c:formatCode>0</c:formatCode>
                <c:ptCount val="37"/>
                <c:pt idx="0">
                  <c:v>0.81967213114754101</c:v>
                </c:pt>
                <c:pt idx="2">
                  <c:v>1.6528925619834711</c:v>
                </c:pt>
                <c:pt idx="4">
                  <c:v>1.680672268907563</c:v>
                </c:pt>
                <c:pt idx="6">
                  <c:v>3.0769230769230771</c:v>
                </c:pt>
                <c:pt idx="8">
                  <c:v>3.1413612565445024</c:v>
                </c:pt>
                <c:pt idx="10">
                  <c:v>6.6350710900473935</c:v>
                </c:pt>
                <c:pt idx="12">
                  <c:v>8.2251082251082259</c:v>
                </c:pt>
                <c:pt idx="14">
                  <c:v>9.4017094017094021</c:v>
                </c:pt>
                <c:pt idx="16">
                  <c:v>8.6206896551724146</c:v>
                </c:pt>
                <c:pt idx="18">
                  <c:v>8.8145896656534948</c:v>
                </c:pt>
                <c:pt idx="20">
                  <c:v>12.256267409470752</c:v>
                </c:pt>
                <c:pt idx="22">
                  <c:v>12.938005390835579</c:v>
                </c:pt>
                <c:pt idx="24">
                  <c:v>14.285714285714285</c:v>
                </c:pt>
                <c:pt idx="26">
                  <c:v>17.435897435897434</c:v>
                </c:pt>
                <c:pt idx="28">
                  <c:v>19.37799043062201</c:v>
                </c:pt>
                <c:pt idx="30">
                  <c:v>20.993227990970656</c:v>
                </c:pt>
                <c:pt idx="31">
                  <c:v>22.121896162528216</c:v>
                </c:pt>
                <c:pt idx="32">
                  <c:v>23.026315789473685</c:v>
                </c:pt>
                <c:pt idx="33">
                  <c:v>25.847457627118644</c:v>
                </c:pt>
                <c:pt idx="34">
                  <c:v>28.138528138528141</c:v>
                </c:pt>
                <c:pt idx="35">
                  <c:v>30.390143737166326</c:v>
                </c:pt>
                <c:pt idx="36">
                  <c:v>31.860036832412526</c:v>
                </c:pt>
              </c:numCache>
            </c:numRef>
          </c:val>
          <c:smooth val="0"/>
        </c:ser>
        <c:ser>
          <c:idx val="0"/>
          <c:order val="1"/>
          <c:tx>
            <c:strRef>
              <c:f>'12_F8'!$C$5</c:f>
              <c:strCache>
                <c:ptCount val="1"/>
                <c:pt idx="0">
                  <c:v>Overlege, universitets-sykehus/ Chief Physician, university hospitals</c:v>
                </c:pt>
              </c:strCache>
            </c:strRef>
          </c:tx>
          <c:cat>
            <c:numRef>
              <c:f>'12_F8'!$A$6:$A$42</c:f>
              <c:numCache>
                <c:formatCode>General</c:formatCode>
                <c:ptCount val="37"/>
                <c:pt idx="0">
                  <c:v>1977</c:v>
                </c:pt>
                <c:pt idx="2">
                  <c:v>1979</c:v>
                </c:pt>
                <c:pt idx="4">
                  <c:v>1981</c:v>
                </c:pt>
                <c:pt idx="6">
                  <c:v>1983</c:v>
                </c:pt>
                <c:pt idx="8">
                  <c:v>1985</c:v>
                </c:pt>
                <c:pt idx="10">
                  <c:v>1987</c:v>
                </c:pt>
                <c:pt idx="12">
                  <c:v>1989</c:v>
                </c:pt>
                <c:pt idx="14">
                  <c:v>1991</c:v>
                </c:pt>
                <c:pt idx="16">
                  <c:v>1993</c:v>
                </c:pt>
                <c:pt idx="18">
                  <c:v>1995</c:v>
                </c:pt>
                <c:pt idx="20">
                  <c:v>1997</c:v>
                </c:pt>
                <c:pt idx="22">
                  <c:v>1999</c:v>
                </c:pt>
                <c:pt idx="24">
                  <c:v>2001</c:v>
                </c:pt>
                <c:pt idx="26">
                  <c:v>2003</c:v>
                </c:pt>
                <c:pt idx="28">
                  <c:v>2005</c:v>
                </c:pt>
                <c:pt idx="30">
                  <c:v>2007</c:v>
                </c:pt>
                <c:pt idx="31">
                  <c:v>2008</c:v>
                </c:pt>
                <c:pt idx="32">
                  <c:v>2009</c:v>
                </c:pt>
                <c:pt idx="33">
                  <c:v>2010</c:v>
                </c:pt>
                <c:pt idx="34">
                  <c:v>2011</c:v>
                </c:pt>
                <c:pt idx="35">
                  <c:v>2012</c:v>
                </c:pt>
                <c:pt idx="36">
                  <c:v>2013</c:v>
                </c:pt>
              </c:numCache>
            </c:numRef>
          </c:cat>
          <c:val>
            <c:numRef>
              <c:f>'12_F8'!$C$6:$C$42</c:f>
              <c:numCache>
                <c:formatCode>0</c:formatCode>
                <c:ptCount val="37"/>
                <c:pt idx="0">
                  <c:v>9.3959731543624159</c:v>
                </c:pt>
                <c:pt idx="2">
                  <c:v>7.2463768115942031</c:v>
                </c:pt>
                <c:pt idx="4">
                  <c:v>7.8212290502793298</c:v>
                </c:pt>
                <c:pt idx="6">
                  <c:v>7.6923076923076925</c:v>
                </c:pt>
                <c:pt idx="8">
                  <c:v>6.9387755102040813</c:v>
                </c:pt>
                <c:pt idx="10">
                  <c:v>8.7542087542087543</c:v>
                </c:pt>
                <c:pt idx="12">
                  <c:v>12.436548223350254</c:v>
                </c:pt>
                <c:pt idx="14">
                  <c:v>11.845102505694761</c:v>
                </c:pt>
                <c:pt idx="16">
                  <c:v>12.938596491228072</c:v>
                </c:pt>
                <c:pt idx="18">
                  <c:v>15.163934426229508</c:v>
                </c:pt>
                <c:pt idx="20">
                  <c:v>15.092024539877299</c:v>
                </c:pt>
                <c:pt idx="22">
                  <c:v>16.401468788249694</c:v>
                </c:pt>
                <c:pt idx="24">
                  <c:v>19</c:v>
                </c:pt>
                <c:pt idx="26">
                  <c:v>20.876826722338205</c:v>
                </c:pt>
                <c:pt idx="28">
                  <c:v>24.954296160877515</c:v>
                </c:pt>
                <c:pt idx="30">
                  <c:v>27.111111111111114</c:v>
                </c:pt>
                <c:pt idx="31">
                  <c:v>30.167224080267559</c:v>
                </c:pt>
                <c:pt idx="32">
                  <c:v>30.792498487598309</c:v>
                </c:pt>
                <c:pt idx="33">
                  <c:v>30.577037477691849</c:v>
                </c:pt>
                <c:pt idx="34">
                  <c:v>31.095630145661811</c:v>
                </c:pt>
                <c:pt idx="35">
                  <c:v>30.789473684210527</c:v>
                </c:pt>
              </c:numCache>
            </c:numRef>
          </c:val>
          <c:smooth val="0"/>
        </c:ser>
        <c:ser>
          <c:idx val="1"/>
          <c:order val="2"/>
          <c:tx>
            <c:strRef>
              <c:f>'12_F8'!$D$5</c:f>
              <c:strCache>
                <c:ptCount val="1"/>
                <c:pt idx="0">
                  <c:v>Professor, alle fagfelt/ Professors, all fields of science</c:v>
                </c:pt>
              </c:strCache>
            </c:strRef>
          </c:tx>
          <c:marker>
            <c:symbol val="none"/>
          </c:marker>
          <c:cat>
            <c:numRef>
              <c:f>'12_F8'!$A$6:$A$42</c:f>
              <c:numCache>
                <c:formatCode>General</c:formatCode>
                <c:ptCount val="37"/>
                <c:pt idx="0">
                  <c:v>1977</c:v>
                </c:pt>
                <c:pt idx="2">
                  <c:v>1979</c:v>
                </c:pt>
                <c:pt idx="4">
                  <c:v>1981</c:v>
                </c:pt>
                <c:pt idx="6">
                  <c:v>1983</c:v>
                </c:pt>
                <c:pt idx="8">
                  <c:v>1985</c:v>
                </c:pt>
                <c:pt idx="10">
                  <c:v>1987</c:v>
                </c:pt>
                <c:pt idx="12">
                  <c:v>1989</c:v>
                </c:pt>
                <c:pt idx="14">
                  <c:v>1991</c:v>
                </c:pt>
                <c:pt idx="16">
                  <c:v>1993</c:v>
                </c:pt>
                <c:pt idx="18">
                  <c:v>1995</c:v>
                </c:pt>
                <c:pt idx="20">
                  <c:v>1997</c:v>
                </c:pt>
                <c:pt idx="22">
                  <c:v>1999</c:v>
                </c:pt>
                <c:pt idx="24">
                  <c:v>2001</c:v>
                </c:pt>
                <c:pt idx="26">
                  <c:v>2003</c:v>
                </c:pt>
                <c:pt idx="28">
                  <c:v>2005</c:v>
                </c:pt>
                <c:pt idx="30">
                  <c:v>2007</c:v>
                </c:pt>
                <c:pt idx="31">
                  <c:v>2008</c:v>
                </c:pt>
                <c:pt idx="32">
                  <c:v>2009</c:v>
                </c:pt>
                <c:pt idx="33">
                  <c:v>2010</c:v>
                </c:pt>
                <c:pt idx="34">
                  <c:v>2011</c:v>
                </c:pt>
                <c:pt idx="35">
                  <c:v>2012</c:v>
                </c:pt>
                <c:pt idx="36">
                  <c:v>2013</c:v>
                </c:pt>
              </c:numCache>
            </c:numRef>
          </c:cat>
          <c:val>
            <c:numRef>
              <c:f>'12_F8'!$D$6:$D$42</c:f>
              <c:numCache>
                <c:formatCode>0</c:formatCode>
                <c:ptCount val="37"/>
                <c:pt idx="0">
                  <c:v>3.5315985130111525</c:v>
                </c:pt>
                <c:pt idx="2">
                  <c:v>3.3834586466165413</c:v>
                </c:pt>
                <c:pt idx="4">
                  <c:v>3.8461538461538463</c:v>
                </c:pt>
                <c:pt idx="6">
                  <c:v>4.7377326565143827</c:v>
                </c:pt>
                <c:pt idx="8">
                  <c:v>5.0223214285714288</c:v>
                </c:pt>
                <c:pt idx="10">
                  <c:v>6.4285714285714279</c:v>
                </c:pt>
                <c:pt idx="12">
                  <c:v>7.7457795431976173</c:v>
                </c:pt>
                <c:pt idx="14">
                  <c:v>9.2876465284039664</c:v>
                </c:pt>
                <c:pt idx="16">
                  <c:v>9.62800875273523</c:v>
                </c:pt>
                <c:pt idx="18">
                  <c:v>10.465858328015317</c:v>
                </c:pt>
                <c:pt idx="20">
                  <c:v>11.740166865315853</c:v>
                </c:pt>
                <c:pt idx="22">
                  <c:v>12.536443148688047</c:v>
                </c:pt>
                <c:pt idx="24">
                  <c:v>14.189189189189189</c:v>
                </c:pt>
                <c:pt idx="26">
                  <c:v>16.564102564102566</c:v>
                </c:pt>
                <c:pt idx="28">
                  <c:v>17.608476286579215</c:v>
                </c:pt>
                <c:pt idx="30">
                  <c:v>18.828242363545318</c:v>
                </c:pt>
                <c:pt idx="31">
                  <c:v>20.149253731343283</c:v>
                </c:pt>
                <c:pt idx="32">
                  <c:v>21.397797989468646</c:v>
                </c:pt>
                <c:pt idx="33">
                  <c:v>22.66355140186916</c:v>
                </c:pt>
                <c:pt idx="34">
                  <c:v>23.772372648003671</c:v>
                </c:pt>
                <c:pt idx="35">
                  <c:v>24.921135646687699</c:v>
                </c:pt>
                <c:pt idx="36">
                  <c:v>25.948018747337027</c:v>
                </c:pt>
              </c:numCache>
            </c:numRef>
          </c:val>
          <c:smooth val="0"/>
        </c:ser>
        <c:dLbls>
          <c:showLegendKey val="0"/>
          <c:showVal val="0"/>
          <c:showCatName val="0"/>
          <c:showSerName val="0"/>
          <c:showPercent val="0"/>
          <c:showBubbleSize val="0"/>
        </c:dLbls>
        <c:marker val="1"/>
        <c:smooth val="0"/>
        <c:axId val="-1704707408"/>
        <c:axId val="-1704734608"/>
      </c:lineChart>
      <c:catAx>
        <c:axId val="-1704707408"/>
        <c:scaling>
          <c:orientation val="minMax"/>
        </c:scaling>
        <c:delete val="0"/>
        <c:axPos val="b"/>
        <c:numFmt formatCode="General" sourceLinked="1"/>
        <c:majorTickMark val="out"/>
        <c:minorTickMark val="none"/>
        <c:tickLblPos val="nextTo"/>
        <c:txPr>
          <a:bodyPr rot="-5400000" vert="horz"/>
          <a:lstStyle/>
          <a:p>
            <a:pPr>
              <a:defRPr/>
            </a:pPr>
            <a:endParaRPr lang="nb-NO"/>
          </a:p>
        </c:txPr>
        <c:crossAx val="-1704734608"/>
        <c:crosses val="autoZero"/>
        <c:auto val="1"/>
        <c:lblAlgn val="ctr"/>
        <c:lblOffset val="100"/>
        <c:noMultiLvlLbl val="0"/>
      </c:catAx>
      <c:valAx>
        <c:axId val="-1704734608"/>
        <c:scaling>
          <c:orientation val="minMax"/>
          <c:max val="40"/>
        </c:scaling>
        <c:delete val="0"/>
        <c:axPos val="l"/>
        <c:majorGridlines/>
        <c:title>
          <c:tx>
            <c:rich>
              <a:bodyPr rot="0" vert="horz"/>
              <a:lstStyle/>
              <a:p>
                <a:pPr>
                  <a:defRPr/>
                </a:pPr>
                <a:r>
                  <a:rPr lang="nb-NO"/>
                  <a:t>Prosent/per cent</a:t>
                </a:r>
              </a:p>
            </c:rich>
          </c:tx>
          <c:layout>
            <c:manualLayout>
              <c:xMode val="edge"/>
              <c:yMode val="edge"/>
              <c:x val="0"/>
              <c:y val="1.2916666666666667E-3"/>
            </c:manualLayout>
          </c:layout>
          <c:overlay val="0"/>
        </c:title>
        <c:numFmt formatCode="0" sourceLinked="0"/>
        <c:majorTickMark val="out"/>
        <c:minorTickMark val="none"/>
        <c:tickLblPos val="nextTo"/>
        <c:crossAx val="-1704707408"/>
        <c:crosses val="autoZero"/>
        <c:crossBetween val="midCat"/>
        <c:majorUnit val="10"/>
      </c:valAx>
    </c:plotArea>
    <c:legend>
      <c:legendPos val="b"/>
      <c:layout>
        <c:manualLayout>
          <c:xMode val="edge"/>
          <c:yMode val="edge"/>
          <c:x val="7.8307870370370562E-3"/>
          <c:y val="0.87580305072860964"/>
          <c:w val="0.98350208333333333"/>
          <c:h val="0.12111172484044799"/>
        </c:manualLayout>
      </c:layout>
      <c:overlay val="0"/>
    </c:legend>
    <c:plotVisOnly val="1"/>
    <c:dispBlanksAs val="span"/>
    <c:showDLblsOverMax val="0"/>
  </c:chart>
  <c:txPr>
    <a:bodyPr/>
    <a:lstStyle/>
    <a:p>
      <a:pPr>
        <a:defRPr sz="800">
          <a:latin typeface="Arial" panose="020B0604020202020204" pitchFamily="34" charset="0"/>
          <a:cs typeface="Arial" panose="020B0604020202020204" pitchFamily="34" charset="0"/>
        </a:defRPr>
      </a:pPr>
      <a:endParaRPr lang="nb-NO"/>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absoluteAnchor>
    <xdr:pos x="8391525" y="361950"/>
    <xdr:ext cx="6096000" cy="3314700"/>
    <xdr:graphicFrame macro="">
      <xdr:nvGraphicFramePr>
        <xdr:cNvPr id="3" name="Diagra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410575" y="3676650"/>
    <xdr:ext cx="6096000" cy="3314700"/>
    <xdr:graphicFrame macro="">
      <xdr:nvGraphicFramePr>
        <xdr:cNvPr id="4" name="Diagram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3419475" y="390525"/>
    <xdr:ext cx="4371975" cy="297180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3400425" y="3543300"/>
    <xdr:ext cx="4371975" cy="2914650"/>
    <xdr:graphicFrame macro="">
      <xdr:nvGraphicFramePr>
        <xdr:cNvPr id="3" name="Diagra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0.83609</cdr:x>
      <cdr:y>0.63774</cdr:y>
    </cdr:from>
    <cdr:to>
      <cdr:x>0.91584</cdr:x>
      <cdr:y>0.69974</cdr:y>
    </cdr:to>
    <cdr:sp macro="" textlink="">
      <cdr:nvSpPr>
        <cdr:cNvPr id="30723" name="Text Box 3"/>
        <cdr:cNvSpPr txBox="1">
          <a:spLocks xmlns:a="http://schemas.openxmlformats.org/drawingml/2006/main" noChangeArrowheads="1"/>
        </cdr:cNvSpPr>
      </cdr:nvSpPr>
      <cdr:spPr bwMode="auto">
        <a:xfrm xmlns:a="http://schemas.openxmlformats.org/drawingml/2006/main">
          <a:off x="4815875" y="2066282"/>
          <a:ext cx="459360" cy="2008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nb-NO" sz="800" b="1" i="0" strike="noStrike">
              <a:solidFill>
                <a:srgbClr val="FFFFFF"/>
              </a:solidFill>
              <a:latin typeface="Arial"/>
              <a:cs typeface="Arial"/>
            </a:rPr>
            <a:t>Menn</a:t>
          </a:r>
        </a:p>
      </cdr:txBody>
    </cdr:sp>
  </cdr:relSizeAnchor>
  <cdr:relSizeAnchor xmlns:cdr="http://schemas.openxmlformats.org/drawingml/2006/chartDrawing">
    <cdr:from>
      <cdr:x>0.82725</cdr:x>
      <cdr:y>0.35045</cdr:y>
    </cdr:from>
    <cdr:to>
      <cdr:x>0.9365</cdr:x>
      <cdr:y>0.4127</cdr:y>
    </cdr:to>
    <cdr:sp macro="" textlink="">
      <cdr:nvSpPr>
        <cdr:cNvPr id="30724" name="Text Box 4"/>
        <cdr:cNvSpPr txBox="1">
          <a:spLocks xmlns:a="http://schemas.openxmlformats.org/drawingml/2006/main" noChangeArrowheads="1"/>
        </cdr:cNvSpPr>
      </cdr:nvSpPr>
      <cdr:spPr bwMode="auto">
        <a:xfrm xmlns:a="http://schemas.openxmlformats.org/drawingml/2006/main">
          <a:off x="4764952" y="1135452"/>
          <a:ext cx="629280" cy="2016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nb-NO" sz="800" b="1" i="0" strike="noStrike">
              <a:solidFill>
                <a:srgbClr val="000000"/>
              </a:solidFill>
              <a:latin typeface="Arial"/>
              <a:cs typeface="Arial"/>
            </a:rPr>
            <a:t>Kvinner</a:t>
          </a:r>
        </a:p>
      </cdr:txBody>
    </cdr:sp>
  </cdr:relSizeAnchor>
</c:userShapes>
</file>

<file path=xl/drawings/drawing12.xml><?xml version="1.0" encoding="utf-8"?>
<c:userShapes xmlns:c="http://schemas.openxmlformats.org/drawingml/2006/chart">
  <cdr:relSizeAnchor xmlns:cdr="http://schemas.openxmlformats.org/drawingml/2006/chartDrawing">
    <cdr:from>
      <cdr:x>0.83609</cdr:x>
      <cdr:y>0.63774</cdr:y>
    </cdr:from>
    <cdr:to>
      <cdr:x>0.91584</cdr:x>
      <cdr:y>0.69974</cdr:y>
    </cdr:to>
    <cdr:sp macro="" textlink="">
      <cdr:nvSpPr>
        <cdr:cNvPr id="30723" name="Text Box 3"/>
        <cdr:cNvSpPr txBox="1">
          <a:spLocks xmlns:a="http://schemas.openxmlformats.org/drawingml/2006/main" noChangeArrowheads="1"/>
        </cdr:cNvSpPr>
      </cdr:nvSpPr>
      <cdr:spPr bwMode="auto">
        <a:xfrm xmlns:a="http://schemas.openxmlformats.org/drawingml/2006/main">
          <a:off x="4815875" y="2066282"/>
          <a:ext cx="459360" cy="2008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nb-NO" sz="800" b="1" i="0" strike="noStrike">
              <a:solidFill>
                <a:srgbClr val="FFFFFF"/>
              </a:solidFill>
              <a:latin typeface="Arial"/>
              <a:cs typeface="Arial"/>
            </a:rPr>
            <a:t>Men</a:t>
          </a:r>
        </a:p>
      </cdr:txBody>
    </cdr:sp>
  </cdr:relSizeAnchor>
  <cdr:relSizeAnchor xmlns:cdr="http://schemas.openxmlformats.org/drawingml/2006/chartDrawing">
    <cdr:from>
      <cdr:x>0.82725</cdr:x>
      <cdr:y>0.35045</cdr:y>
    </cdr:from>
    <cdr:to>
      <cdr:x>0.9365</cdr:x>
      <cdr:y>0.4127</cdr:y>
    </cdr:to>
    <cdr:sp macro="" textlink="">
      <cdr:nvSpPr>
        <cdr:cNvPr id="30724" name="Text Box 4"/>
        <cdr:cNvSpPr txBox="1">
          <a:spLocks xmlns:a="http://schemas.openxmlformats.org/drawingml/2006/main" noChangeArrowheads="1"/>
        </cdr:cNvSpPr>
      </cdr:nvSpPr>
      <cdr:spPr bwMode="auto">
        <a:xfrm xmlns:a="http://schemas.openxmlformats.org/drawingml/2006/main">
          <a:off x="4764952" y="1135452"/>
          <a:ext cx="629280" cy="2016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nb-NO" sz="800" b="1" i="0" strike="noStrike">
              <a:solidFill>
                <a:srgbClr val="000000"/>
              </a:solidFill>
              <a:latin typeface="Arial"/>
              <a:cs typeface="Arial"/>
            </a:rPr>
            <a:t>Women</a:t>
          </a:r>
        </a:p>
      </cdr:txBody>
    </cdr:sp>
  </cdr:relSizeAnchor>
</c:userShapes>
</file>

<file path=xl/drawings/drawing13.xml><?xml version="1.0" encoding="utf-8"?>
<xdr:wsDr xmlns:xdr="http://schemas.openxmlformats.org/drawingml/2006/spreadsheetDrawing" xmlns:a="http://schemas.openxmlformats.org/drawingml/2006/main">
  <xdr:twoCellAnchor>
    <xdr:from>
      <xdr:col>5</xdr:col>
      <xdr:colOff>214311</xdr:colOff>
      <xdr:row>2</xdr:row>
      <xdr:rowOff>238125</xdr:rowOff>
    </xdr:from>
    <xdr:to>
      <xdr:col>12</xdr:col>
      <xdr:colOff>85724</xdr:colOff>
      <xdr:row>13</xdr:row>
      <xdr:rowOff>76200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276225</xdr:colOff>
      <xdr:row>13</xdr:row>
      <xdr:rowOff>161925</xdr:rowOff>
    </xdr:from>
    <xdr:to>
      <xdr:col>12</xdr:col>
      <xdr:colOff>147638</xdr:colOff>
      <xdr:row>28</xdr:row>
      <xdr:rowOff>47625</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5</xdr:col>
      <xdr:colOff>352425</xdr:colOff>
      <xdr:row>3</xdr:row>
      <xdr:rowOff>142876</xdr:rowOff>
    </xdr:from>
    <xdr:to>
      <xdr:col>11</xdr:col>
      <xdr:colOff>657225</xdr:colOff>
      <xdr:row>23</xdr:row>
      <xdr:rowOff>152400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200025</xdr:colOff>
      <xdr:row>3</xdr:row>
      <xdr:rowOff>76200</xdr:rowOff>
    </xdr:from>
    <xdr:to>
      <xdr:col>20</xdr:col>
      <xdr:colOff>466725</xdr:colOff>
      <xdr:row>23</xdr:row>
      <xdr:rowOff>76199</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7</xdr:col>
      <xdr:colOff>361950</xdr:colOff>
      <xdr:row>2</xdr:row>
      <xdr:rowOff>47625</xdr:rowOff>
    </xdr:from>
    <xdr:to>
      <xdr:col>14</xdr:col>
      <xdr:colOff>28575</xdr:colOff>
      <xdr:row>16</xdr:row>
      <xdr:rowOff>66675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133350</xdr:colOff>
      <xdr:row>2</xdr:row>
      <xdr:rowOff>47625</xdr:rowOff>
    </xdr:from>
    <xdr:to>
      <xdr:col>20</xdr:col>
      <xdr:colOff>435750</xdr:colOff>
      <xdr:row>16</xdr:row>
      <xdr:rowOff>66675</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142874</xdr:colOff>
      <xdr:row>3</xdr:row>
      <xdr:rowOff>19050</xdr:rowOff>
    </xdr:from>
    <xdr:to>
      <xdr:col>17</xdr:col>
      <xdr:colOff>362527</xdr:colOff>
      <xdr:row>17</xdr:row>
      <xdr:rowOff>45244</xdr:rowOff>
    </xdr:to>
    <xdr:pic>
      <xdr:nvPicPr>
        <xdr:cNvPr id="2" name="Bil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38974" y="400050"/>
          <a:ext cx="7077653" cy="3324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7648575" y="85726"/>
    <xdr:ext cx="5760000" cy="2581274"/>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7648575" y="2581275"/>
    <xdr:ext cx="5760000" cy="2447925"/>
    <xdr:graphicFrame macro="">
      <xdr:nvGraphicFramePr>
        <xdr:cNvPr id="3" name="Diagra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9</xdr:col>
      <xdr:colOff>66674</xdr:colOff>
      <xdr:row>4</xdr:row>
      <xdr:rowOff>0</xdr:rowOff>
    </xdr:from>
    <xdr:to>
      <xdr:col>15</xdr:col>
      <xdr:colOff>723899</xdr:colOff>
      <xdr:row>26</xdr:row>
      <xdr:rowOff>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147637</xdr:colOff>
      <xdr:row>2</xdr:row>
      <xdr:rowOff>47625</xdr:rowOff>
    </xdr:from>
    <xdr:to>
      <xdr:col>24</xdr:col>
      <xdr:colOff>161925</xdr:colOff>
      <xdr:row>14</xdr:row>
      <xdr:rowOff>85725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319087</xdr:colOff>
      <xdr:row>17</xdr:row>
      <xdr:rowOff>171450</xdr:rowOff>
    </xdr:from>
    <xdr:to>
      <xdr:col>17</xdr:col>
      <xdr:colOff>581025</xdr:colOff>
      <xdr:row>37</xdr:row>
      <xdr:rowOff>47625</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328612</xdr:colOff>
      <xdr:row>3</xdr:row>
      <xdr:rowOff>290512</xdr:rowOff>
    </xdr:from>
    <xdr:to>
      <xdr:col>16</xdr:col>
      <xdr:colOff>742950</xdr:colOff>
      <xdr:row>17</xdr:row>
      <xdr:rowOff>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491616</xdr:colOff>
      <xdr:row>4</xdr:row>
      <xdr:rowOff>49332</xdr:rowOff>
    </xdr:from>
    <xdr:to>
      <xdr:col>16</xdr:col>
      <xdr:colOff>13173</xdr:colOff>
      <xdr:row>29</xdr:row>
      <xdr:rowOff>62901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absoluteAnchor>
    <xdr:pos x="4552950" y="847724"/>
    <xdr:ext cx="5760000" cy="2754225"/>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572000" y="3724275"/>
    <xdr:ext cx="5760000" cy="3209925"/>
    <xdr:graphicFrame macro="">
      <xdr:nvGraphicFramePr>
        <xdr:cNvPr id="3" name="Diagra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9.xml><?xml version="1.0" encoding="utf-8"?>
<xdr:wsDr xmlns:xdr="http://schemas.openxmlformats.org/drawingml/2006/spreadsheetDrawing" xmlns:a="http://schemas.openxmlformats.org/drawingml/2006/main">
  <xdr:twoCellAnchor>
    <xdr:from>
      <xdr:col>0</xdr:col>
      <xdr:colOff>195261</xdr:colOff>
      <xdr:row>11</xdr:row>
      <xdr:rowOff>57150</xdr:rowOff>
    </xdr:from>
    <xdr:to>
      <xdr:col>5</xdr:col>
      <xdr:colOff>152400</xdr:colOff>
      <xdr:row>30</xdr:row>
      <xdr:rowOff>104775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257175</xdr:colOff>
      <xdr:row>15</xdr:row>
      <xdr:rowOff>0</xdr:rowOff>
    </xdr:from>
    <xdr:to>
      <xdr:col>7</xdr:col>
      <xdr:colOff>1552575</xdr:colOff>
      <xdr:row>30</xdr:row>
      <xdr:rowOff>114300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76200</xdr:colOff>
      <xdr:row>15</xdr:row>
      <xdr:rowOff>9525</xdr:rowOff>
    </xdr:from>
    <xdr:to>
      <xdr:col>12</xdr:col>
      <xdr:colOff>276225</xdr:colOff>
      <xdr:row>30</xdr:row>
      <xdr:rowOff>123825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oU-Ressurser\Tidsserier%20-%20norsk%20FoU-statistikk\FoU-statistikk%20-%20tidsserie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9%20Annet%20og%20private%20mapper/FoU-Ressurser/Tidsserier%20-%20norsk%20FoU-statistikk/FoU-statistikk%20-%20tidsserietabelle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Eudora\Vedlegg\Utgifter%20og%20&#229;rsverk%20Norde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ocuments%20and%20Settings\hebe\Lokale%20innstillinger\Temporary%20Internet%20Files\OLK4\Indrapp%202003\Bidragene\Excel\Figurer%20kap%203.1.3%20EU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Documents%20and%20Settings\ole\Lokale%20innstillinger\Temporary%20Internet%20Files\OLK7\EUDORA\VEDLEGG\Eudora\Vedlegg\Utgifter%20og%20&#229;rsverk%20Norde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ocuments%20and%20Settings\ole\Lokale%20innstillinger\Temporary%20Internet%20Files\OLK7\Eudora\Vedlegg\Utgifter%20og%20&#229;rsverk%20Norde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Hebe\Jobb\Prosjekter\Balanse_karriere\Rapport9-2012\Rapport%2019-2008\Indikatorrapporten\Figurer%20kapittel%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ou\Felles\FoU-utgifter%20i%20faste%20og%20l&#248;pende%20pris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oustat\brukere\Fou\Felles\FoU-utgifter%20i%20faste%20og%20l&#248;pende%20pris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oU-Ressurser/Prosjektarkiv/Nordisk%20samarbeid%202011/WEB/2010-tall/Kopi%20av%20FI_CQ_201110_P_Nordi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oU-Ressurser/Prosjektarkiv/Nordisk%20samarbeid%202011/WEB/2010-tall/Kopi%20av%20DK_CQ_201110_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Ntall\2002\Tabeller%202002\Samlerapport%202002\Samlerapport%20arbeidsfil%20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ocuments%20and%20Settings\bih\Local%20Settings\Temporary%20Internet%20Files\OLKB\Tabell%20og%20figur%202%20og%203%20i%20Indikatorrapport%202002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oU-Ressurser/Prosjektarkiv/Nordisk%20samarbeid%202011/WEB/2010-tall/Kopi%20av%20SE_CQ_201110_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oU-Ressurser/Prosjektarkiv/Nordisk%20samarbeid%202011/WEB/2010-tall/NO_CQ_201110_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ledning"/>
      <sheetName val="Om sammenlignbarhet over tid"/>
      <sheetName val="Innhold"/>
      <sheetName val="Merknad"/>
      <sheetName val="Basisindekser"/>
      <sheetName val="Basistall FoU universitetene"/>
      <sheetName val="Pivot universitetene"/>
      <sheetName val="Sekt. totalt - beløp, endringer"/>
      <sheetName val="Basisind. næringsl. t.o.m 2004"/>
      <sheetName val="Basistall FoU"/>
      <sheetName val="Beregnede FoU-indekser"/>
      <sheetName val="Basistall - relativ fordeling"/>
      <sheetName val="Veiet indeks for statlig FoU"/>
      <sheetName val="Veiet indeks for FoU i nær.liv"/>
      <sheetName val="Veiet indeks for total FoU"/>
      <sheetName val="Konsumprisindeksen"/>
      <sheetName val="BNP1"/>
      <sheetName val="BNP2"/>
      <sheetName val="Total FoU"/>
      <sheetName val="S1"/>
      <sheetName val="S2"/>
      <sheetName val="S3"/>
      <sheetName val="S4"/>
      <sheetName val="S5"/>
      <sheetName val="S6"/>
      <sheetName val="S7"/>
      <sheetName val="S8"/>
      <sheetName val="S9"/>
      <sheetName val="S10"/>
      <sheetName val="S11"/>
      <sheetName val="S12"/>
      <sheetName val="S13"/>
      <sheetName val="S14"/>
      <sheetName val="S15"/>
      <sheetName val="S16"/>
      <sheetName val="S17"/>
      <sheetName val="S18"/>
      <sheetName val="S19"/>
      <sheetName val="S20"/>
      <sheetName val="S21"/>
      <sheetName val="S22"/>
      <sheetName val="S23"/>
      <sheetName val="S24"/>
      <sheetName val="S25"/>
      <sheetName val="S26"/>
      <sheetName val="S27"/>
      <sheetName val="S28"/>
      <sheetName val="S29"/>
      <sheetName val="S30"/>
      <sheetName val="U1"/>
      <sheetName val="U2"/>
      <sheetName val="U3"/>
      <sheetName val="U4"/>
      <sheetName val="U5"/>
      <sheetName val="U6"/>
      <sheetName val="F1"/>
      <sheetName val="F2"/>
      <sheetName val="F3"/>
      <sheetName val="F4"/>
      <sheetName val="F5"/>
      <sheetName val="F6"/>
      <sheetName val="F7"/>
      <sheetName val="F8"/>
      <sheetName val="F9"/>
      <sheetName val="F10"/>
      <sheetName val="F11"/>
      <sheetName val="F12"/>
      <sheetName val="F13"/>
      <sheetName val="F14"/>
      <sheetName val="Fag1"/>
      <sheetName val="Fag2"/>
      <sheetName val="Fag3"/>
      <sheetName val="Fag4"/>
      <sheetName val="Fag5"/>
      <sheetName val="Fag6"/>
      <sheetName val="Fag7"/>
      <sheetName val="Fag8"/>
      <sheetName val="Fag9"/>
      <sheetName val="Fag10"/>
      <sheetName val="Type1"/>
      <sheetName val="Type2"/>
      <sheetName val="Type3"/>
      <sheetName val="Type4"/>
      <sheetName val="FM1"/>
      <sheetName val="FM2"/>
      <sheetName val="FM3"/>
      <sheetName val="FM4"/>
      <sheetName val="FM5"/>
      <sheetName val="FM6"/>
      <sheetName val="FM7"/>
      <sheetName val="FM8"/>
      <sheetName val="Årsv1"/>
      <sheetName val="Årsv2"/>
      <sheetName val="Årsv3"/>
      <sheetName val="Årsv4"/>
      <sheetName val="Årsv5"/>
      <sheetName val="Årsv6"/>
      <sheetName val="Pers1"/>
      <sheetName val="Pers2"/>
      <sheetName val="Pers3"/>
      <sheetName val="Folketall"/>
      <sheetName val="Per capita"/>
    </sheetNames>
    <sheetDataSet>
      <sheetData sheetId="0" refreshError="1"/>
      <sheetData sheetId="1" refreshError="1"/>
      <sheetData sheetId="2">
        <row r="16">
          <cell r="E16">
            <v>2000</v>
          </cell>
        </row>
      </sheetData>
      <sheetData sheetId="3" refreshError="1"/>
      <sheetData sheetId="4">
        <row r="3">
          <cell r="B3" t="str">
            <v>Lønn og sos. utg.</v>
          </cell>
          <cell r="C3" t="str">
            <v>Andre driftsutg.</v>
          </cell>
          <cell r="D3" t="str">
            <v>Mask./ vit. utstyr</v>
          </cell>
          <cell r="E3" t="str">
            <v>Bygn./ tomter/ anlegg</v>
          </cell>
          <cell r="G3" t="str">
            <v>Lønn og sos. utg.</v>
          </cell>
          <cell r="H3" t="str">
            <v>Andre driftsutg.</v>
          </cell>
          <cell r="I3" t="str">
            <v>Mask./ vit. utstyr</v>
          </cell>
          <cell r="J3" t="str">
            <v>Bygn./ tomter/ anlegg</v>
          </cell>
          <cell r="L3" t="str">
            <v>Lønn og sos. utg.</v>
          </cell>
          <cell r="M3" t="str">
            <v>Andre driftsutg.</v>
          </cell>
          <cell r="N3" t="str">
            <v>Mask./ vit. utstyr</v>
          </cell>
          <cell r="O3" t="str">
            <v>Bygn./ tomter/ anlegg</v>
          </cell>
          <cell r="Q3" t="str">
            <v>Lønn og sos. utg.</v>
          </cell>
          <cell r="R3" t="str">
            <v>Andre driftsutg.</v>
          </cell>
          <cell r="S3" t="str">
            <v>Mask./ vit. utstyr</v>
          </cell>
          <cell r="T3" t="str">
            <v>Bygn./ tomter/ anlegg</v>
          </cell>
        </row>
        <row r="4">
          <cell r="B4" t="str">
            <v>SSB-indekser</v>
          </cell>
          <cell r="G4" t="str">
            <v>SSB-indekser</v>
          </cell>
          <cell r="L4" t="str">
            <v>SSB-indekser</v>
          </cell>
          <cell r="Q4" t="str">
            <v>SSB-indekser</v>
          </cell>
        </row>
        <row r="5">
          <cell r="B5" t="str">
            <v>Lønn per sysselsatt normalårsverk i statlig undervisning</v>
          </cell>
          <cell r="C5" t="str">
            <v>Produktinnsats i statlig Undervisning</v>
          </cell>
          <cell r="D5" t="str">
            <v>Bruttoinvestering i maskiner og utstyr - alle næringer</v>
          </cell>
          <cell r="E5" t="str">
            <v>Bruttoinvestering i kontor- og forretningsbygg</v>
          </cell>
          <cell r="G5" t="str">
            <v>Lønn per sysselsatt normalårsverk i statlig FoU</v>
          </cell>
          <cell r="H5" t="str">
            <v>Produktinnsats i statlig FoU</v>
          </cell>
          <cell r="I5" t="str">
            <v>Bruttoinvestering i maskiner og utstyr - alle næringer</v>
          </cell>
          <cell r="J5" t="str">
            <v>Bruttoinvestering i kontor- og forretningsbygg</v>
          </cell>
          <cell r="L5" t="str">
            <v>Lønn per sysselsatt normalårsverk i markedsrettet FoU</v>
          </cell>
          <cell r="M5" t="str">
            <v>Produktinnsats i markedsrettet FoU</v>
          </cell>
          <cell r="N5" t="str">
            <v>Bruttoinvestering i maskiner og utstyr - alle næringer</v>
          </cell>
          <cell r="O5" t="str">
            <v>Bruttoinvestering i kontor- og forretningsbygg</v>
          </cell>
          <cell r="Q5" t="str">
            <v>Lønn og sos. utg. i markedsrettet FoU - timeverksbasert</v>
          </cell>
          <cell r="R5" t="str">
            <v>Produktinnsats i markedsrettet FoU</v>
          </cell>
          <cell r="S5" t="str">
            <v>Bruttoinvestering i maskiner og utstyr til andre næringer</v>
          </cell>
          <cell r="T5" t="str">
            <v>Bruttoinvestering i kontor- og forretningsbygg</v>
          </cell>
        </row>
        <row r="6">
          <cell r="B6">
            <v>0.12143825285222615</v>
          </cell>
          <cell r="C6">
            <v>0.31528284849503319</v>
          </cell>
          <cell r="D6">
            <v>0.45681020387276228</v>
          </cell>
          <cell r="E6">
            <v>0.1857867500845552</v>
          </cell>
          <cell r="G6">
            <v>0.13084392233445627</v>
          </cell>
          <cell r="H6">
            <v>0.47546014209025944</v>
          </cell>
          <cell r="I6">
            <v>0.45681020387276228</v>
          </cell>
          <cell r="J6">
            <v>0.1857867500845552</v>
          </cell>
          <cell r="L6">
            <v>0.1133638252033817</v>
          </cell>
          <cell r="M6">
            <v>0.18646886766712839</v>
          </cell>
          <cell r="N6">
            <v>0.45681020387276228</v>
          </cell>
          <cell r="O6">
            <v>0.1857867500845552</v>
          </cell>
          <cell r="Q6">
            <v>9.2126850343858049E-2</v>
          </cell>
          <cell r="R6">
            <v>0.18646886766712836</v>
          </cell>
          <cell r="S6">
            <v>0.32570410595820093</v>
          </cell>
          <cell r="T6">
            <v>0.18578675008455531</v>
          </cell>
        </row>
        <row r="7">
          <cell r="A7">
            <v>1971</v>
          </cell>
          <cell r="B7">
            <v>0.13564652843593661</v>
          </cell>
          <cell r="C7">
            <v>0.32064265691944871</v>
          </cell>
          <cell r="D7">
            <v>0.46914407937732683</v>
          </cell>
          <cell r="E7">
            <v>0.19711974183971306</v>
          </cell>
          <cell r="G7">
            <v>0.14445169025723972</v>
          </cell>
          <cell r="H7">
            <v>0.48782210578460622</v>
          </cell>
          <cell r="I7">
            <v>0.46914407937732683</v>
          </cell>
          <cell r="J7">
            <v>0.19711974183971306</v>
          </cell>
          <cell r="L7">
            <v>0.126514028926974</v>
          </cell>
          <cell r="M7">
            <v>0.20306459688950282</v>
          </cell>
          <cell r="N7">
            <v>0.46914407937732683</v>
          </cell>
          <cell r="O7">
            <v>0.19711974183971306</v>
          </cell>
          <cell r="Q7">
            <v>0.10594587789543676</v>
          </cell>
          <cell r="R7">
            <v>0.20306459688950279</v>
          </cell>
          <cell r="S7">
            <v>0.33873227019652896</v>
          </cell>
          <cell r="T7">
            <v>0.19711974183971318</v>
          </cell>
        </row>
        <row r="8">
          <cell r="B8">
            <v>0.14853294863735059</v>
          </cell>
          <cell r="C8">
            <v>0.30525180938731517</v>
          </cell>
          <cell r="D8">
            <v>0.48321840175864667</v>
          </cell>
          <cell r="E8">
            <v>0.20677860918985899</v>
          </cell>
          <cell r="G8">
            <v>0.15586337378756165</v>
          </cell>
          <cell r="H8">
            <v>0.48782210578460622</v>
          </cell>
          <cell r="I8">
            <v>0.48321840175864667</v>
          </cell>
          <cell r="J8">
            <v>0.20677860918985899</v>
          </cell>
          <cell r="L8">
            <v>0.13929194584859836</v>
          </cell>
          <cell r="M8">
            <v>0.20753201802107188</v>
          </cell>
          <cell r="N8">
            <v>0.48321840175864667</v>
          </cell>
          <cell r="O8">
            <v>0.20677860918985899</v>
          </cell>
          <cell r="Q8">
            <v>0.12067235492290247</v>
          </cell>
          <cell r="R8">
            <v>0.20753201802107185</v>
          </cell>
          <cell r="S8">
            <v>0.34753930922163873</v>
          </cell>
          <cell r="T8">
            <v>0.2067786091898591</v>
          </cell>
        </row>
        <row r="9">
          <cell r="A9">
            <v>1973</v>
          </cell>
          <cell r="B9">
            <v>0.16264357875789889</v>
          </cell>
          <cell r="C9">
            <v>0.31318835643138537</v>
          </cell>
          <cell r="D9">
            <v>0.48563449376743983</v>
          </cell>
          <cell r="E9">
            <v>0.22352767653423755</v>
          </cell>
          <cell r="G9">
            <v>0.17082625767116758</v>
          </cell>
          <cell r="H9">
            <v>0.46928486576479117</v>
          </cell>
          <cell r="I9">
            <v>0.48563449376743983</v>
          </cell>
          <cell r="J9">
            <v>0.22352767653423755</v>
          </cell>
          <cell r="L9">
            <v>0.15419618405439839</v>
          </cell>
          <cell r="M9">
            <v>0.23015300798536872</v>
          </cell>
          <cell r="N9">
            <v>0.48563449376743983</v>
          </cell>
          <cell r="O9">
            <v>0.22352767653423755</v>
          </cell>
          <cell r="Q9">
            <v>0.13551505457841947</v>
          </cell>
          <cell r="R9">
            <v>0.23015300798536867</v>
          </cell>
          <cell r="S9">
            <v>0.35275239885996329</v>
          </cell>
          <cell r="T9">
            <v>0.22352767653423766</v>
          </cell>
        </row>
        <row r="10">
          <cell r="B10">
            <v>0.18427517473269944</v>
          </cell>
          <cell r="C10">
            <v>0.34231487357950419</v>
          </cell>
          <cell r="D10">
            <v>0.54002555706939315</v>
          </cell>
          <cell r="E10">
            <v>0.2577274110439759</v>
          </cell>
          <cell r="G10">
            <v>0.19098375607636536</v>
          </cell>
          <cell r="H10">
            <v>0.49884981230797298</v>
          </cell>
          <cell r="I10">
            <v>0.54002555706939315</v>
          </cell>
          <cell r="J10">
            <v>0.2577274110439759</v>
          </cell>
          <cell r="L10">
            <v>0.17501266890174216</v>
          </cell>
          <cell r="M10">
            <v>0.26536641820713014</v>
          </cell>
          <cell r="N10">
            <v>0.54002555706939315</v>
          </cell>
          <cell r="O10">
            <v>0.2577274110439759</v>
          </cell>
          <cell r="Q10">
            <v>0.15516473749229032</v>
          </cell>
          <cell r="R10">
            <v>0.26536641820713008</v>
          </cell>
          <cell r="S10">
            <v>0.38344185756078009</v>
          </cell>
          <cell r="T10">
            <v>0.25772741104397601</v>
          </cell>
        </row>
        <row r="11">
          <cell r="A11">
            <v>1975</v>
          </cell>
          <cell r="B11">
            <v>0.21320637716573326</v>
          </cell>
          <cell r="C11">
            <v>0.3611421916263769</v>
          </cell>
          <cell r="D11">
            <v>0.59510816389047128</v>
          </cell>
          <cell r="E11">
            <v>0.28401560697046146</v>
          </cell>
          <cell r="G11">
            <v>0.2203952545121256</v>
          </cell>
          <cell r="H11">
            <v>0.53277159954491515</v>
          </cell>
          <cell r="I11">
            <v>0.59510816389047128</v>
          </cell>
          <cell r="J11">
            <v>0.28401560697046146</v>
          </cell>
          <cell r="L11">
            <v>0.20301469592602089</v>
          </cell>
          <cell r="M11">
            <v>0.29535282346453584</v>
          </cell>
          <cell r="N11">
            <v>0.59510816389047128</v>
          </cell>
          <cell r="O11">
            <v>0.28401560697046146</v>
          </cell>
          <cell r="Q11">
            <v>0.17906010706610301</v>
          </cell>
          <cell r="R11">
            <v>0.29535282346453579</v>
          </cell>
          <cell r="S11">
            <v>0.42753767118026981</v>
          </cell>
          <cell r="T11">
            <v>0.28401560697046163</v>
          </cell>
        </row>
        <row r="12">
          <cell r="A12">
            <v>1976</v>
          </cell>
          <cell r="B12">
            <v>0.23751190416262688</v>
          </cell>
          <cell r="C12">
            <v>0.38533871846534412</v>
          </cell>
          <cell r="D12">
            <v>0.6587847374267517</v>
          </cell>
          <cell r="E12">
            <v>0.31099708963265532</v>
          </cell>
          <cell r="G12">
            <v>0.24728347556260491</v>
          </cell>
          <cell r="H12">
            <v>0.51891953795674739</v>
          </cell>
          <cell r="I12">
            <v>0.6587847374267517</v>
          </cell>
          <cell r="J12">
            <v>0.31099708963265532</v>
          </cell>
          <cell r="L12">
            <v>0.23001565048418168</v>
          </cell>
          <cell r="M12">
            <v>0.32606951710484761</v>
          </cell>
          <cell r="N12">
            <v>0.6587847374267517</v>
          </cell>
          <cell r="O12">
            <v>0.31099708963265532</v>
          </cell>
          <cell r="Q12">
            <v>0.20215886087763027</v>
          </cell>
          <cell r="R12">
            <v>0.32606951710484755</v>
          </cell>
          <cell r="S12">
            <v>0.47200158898301786</v>
          </cell>
          <cell r="T12">
            <v>0.31099708963265543</v>
          </cell>
        </row>
        <row r="13">
          <cell r="B13">
            <v>0.26126309457888958</v>
          </cell>
          <cell r="C13">
            <v>0.40499099310707665</v>
          </cell>
          <cell r="D13">
            <v>0.70226453009691736</v>
          </cell>
          <cell r="E13">
            <v>0.33712084516179841</v>
          </cell>
          <cell r="G13">
            <v>0.27028083878992715</v>
          </cell>
          <cell r="H13">
            <v>0.51891953795674739</v>
          </cell>
          <cell r="I13">
            <v>0.70226453009691736</v>
          </cell>
          <cell r="J13">
            <v>0.33712084516179841</v>
          </cell>
          <cell r="L13">
            <v>0.2537072624840524</v>
          </cell>
          <cell r="M13">
            <v>0.35280721750744515</v>
          </cell>
          <cell r="N13">
            <v>0.70226453009691736</v>
          </cell>
          <cell r="O13">
            <v>0.33712084516179841</v>
          </cell>
          <cell r="Q13">
            <v>0.22560928873943542</v>
          </cell>
          <cell r="R13">
            <v>0.35280721750744509</v>
          </cell>
          <cell r="S13">
            <v>0.50126568749996503</v>
          </cell>
          <cell r="T13">
            <v>0.33712084516179852</v>
          </cell>
        </row>
        <row r="14">
          <cell r="A14">
            <v>1978</v>
          </cell>
          <cell r="B14">
            <v>0.28059656357772744</v>
          </cell>
          <cell r="C14">
            <v>0.4236205787900022</v>
          </cell>
          <cell r="D14">
            <v>0.75072078267360465</v>
          </cell>
          <cell r="E14">
            <v>0.34925719558762314</v>
          </cell>
          <cell r="G14">
            <v>0.29190330589312136</v>
          </cell>
          <cell r="H14">
            <v>0.51891953795674739</v>
          </cell>
          <cell r="I14">
            <v>0.75072078267360465</v>
          </cell>
          <cell r="J14">
            <v>0.34925719558762314</v>
          </cell>
          <cell r="L14">
            <v>0.27451125800774473</v>
          </cell>
          <cell r="M14">
            <v>0.37926775882050351</v>
          </cell>
          <cell r="N14">
            <v>0.75072078267360465</v>
          </cell>
          <cell r="O14">
            <v>0.34925719558762314</v>
          </cell>
          <cell r="Q14">
            <v>0.24862143619085786</v>
          </cell>
          <cell r="R14">
            <v>0.37926775882050345</v>
          </cell>
          <cell r="S14">
            <v>0.53084036306246285</v>
          </cell>
          <cell r="T14">
            <v>0.3492571955876233</v>
          </cell>
        </row>
        <row r="15">
          <cell r="B15">
            <v>0.28845326735790383</v>
          </cell>
          <cell r="C15">
            <v>0.44225988425676233</v>
          </cell>
          <cell r="D15">
            <v>0.76798736067509754</v>
          </cell>
          <cell r="E15">
            <v>0.3670693125625919</v>
          </cell>
          <cell r="G15">
            <v>0.29511424225794564</v>
          </cell>
          <cell r="H15">
            <v>0.50957898627352594</v>
          </cell>
          <cell r="I15">
            <v>0.76798736067509754</v>
          </cell>
          <cell r="J15">
            <v>0.3670693125625919</v>
          </cell>
          <cell r="L15">
            <v>0.28549170832805454</v>
          </cell>
          <cell r="M15">
            <v>0.39936895003799017</v>
          </cell>
          <cell r="N15">
            <v>0.76798736067509754</v>
          </cell>
          <cell r="O15">
            <v>0.3670693125625919</v>
          </cell>
          <cell r="Q15">
            <v>0.26279285805373676</v>
          </cell>
          <cell r="R15">
            <v>0.39936895003799011</v>
          </cell>
          <cell r="S15">
            <v>0.52818616124715057</v>
          </cell>
          <cell r="T15">
            <v>0.36706931256259201</v>
          </cell>
        </row>
        <row r="16">
          <cell r="A16">
            <v>1980</v>
          </cell>
          <cell r="B16">
            <v>0.31556787448954682</v>
          </cell>
          <cell r="C16">
            <v>0.47498711569176277</v>
          </cell>
          <cell r="D16">
            <v>0.83787421049653144</v>
          </cell>
          <cell r="E16">
            <v>0.4096493528198526</v>
          </cell>
          <cell r="G16">
            <v>0.3072139261905214</v>
          </cell>
          <cell r="H16">
            <v>0.53505793558720227</v>
          </cell>
          <cell r="I16">
            <v>0.83787421049653144</v>
          </cell>
          <cell r="J16">
            <v>0.4096493528198526</v>
          </cell>
          <cell r="L16">
            <v>0.31232792891089167</v>
          </cell>
          <cell r="M16">
            <v>0.43730900029159925</v>
          </cell>
          <cell r="N16">
            <v>0.83787421049653144</v>
          </cell>
          <cell r="O16">
            <v>0.4096493528198526</v>
          </cell>
          <cell r="Q16">
            <v>0.28802097242689551</v>
          </cell>
          <cell r="R16">
            <v>0.43730900029159908</v>
          </cell>
          <cell r="S16">
            <v>0.57625110192064133</v>
          </cell>
          <cell r="T16">
            <v>0.40964935281985271</v>
          </cell>
        </row>
        <row r="17">
          <cell r="B17">
            <v>0.34775579768748061</v>
          </cell>
          <cell r="C17">
            <v>0.52343580149232261</v>
          </cell>
          <cell r="D17">
            <v>0.8755785499688753</v>
          </cell>
          <cell r="E17">
            <v>0.4481563919849188</v>
          </cell>
          <cell r="G17">
            <v>0.344079597333384</v>
          </cell>
          <cell r="H17">
            <v>0.60194017753560258</v>
          </cell>
          <cell r="I17">
            <v>0.8755785499688753</v>
          </cell>
          <cell r="J17">
            <v>0.4481563919849188</v>
          </cell>
          <cell r="L17">
            <v>0.34481003351762446</v>
          </cell>
          <cell r="M17">
            <v>0.47885335531930118</v>
          </cell>
          <cell r="N17">
            <v>0.8755785499688753</v>
          </cell>
          <cell r="O17">
            <v>0.4481563919849188</v>
          </cell>
          <cell r="Q17">
            <v>0.32229546814569604</v>
          </cell>
          <cell r="R17">
            <v>0.47885335531930107</v>
          </cell>
          <cell r="S17">
            <v>0.59987739709938748</v>
          </cell>
          <cell r="T17">
            <v>0.44815639198491891</v>
          </cell>
        </row>
        <row r="18">
          <cell r="A18">
            <v>1982</v>
          </cell>
          <cell r="B18">
            <v>0.39087751660072823</v>
          </cell>
          <cell r="C18">
            <v>0.56112317919976984</v>
          </cell>
          <cell r="D18">
            <v>0.91673074181741243</v>
          </cell>
          <cell r="E18">
            <v>0.48983493643951626</v>
          </cell>
          <cell r="G18">
            <v>0.38227243263738964</v>
          </cell>
          <cell r="H18">
            <v>0.66574583635437645</v>
          </cell>
          <cell r="I18">
            <v>0.91673074181741243</v>
          </cell>
          <cell r="J18">
            <v>0.48983493643951626</v>
          </cell>
          <cell r="L18">
            <v>0.38653204757325699</v>
          </cell>
          <cell r="M18">
            <v>0.5281752509171892</v>
          </cell>
          <cell r="N18">
            <v>0.91673074181741243</v>
          </cell>
          <cell r="O18">
            <v>0.48983493643951626</v>
          </cell>
          <cell r="Q18">
            <v>0.3706397883675504</v>
          </cell>
          <cell r="R18">
            <v>0.52817525091718909</v>
          </cell>
          <cell r="S18">
            <v>0.61427445462977281</v>
          </cell>
          <cell r="T18">
            <v>0.48983493643951637</v>
          </cell>
        </row>
        <row r="19">
          <cell r="B19">
            <v>0.41941157531258139</v>
          </cell>
          <cell r="C19">
            <v>0.60937977261095011</v>
          </cell>
          <cell r="D19">
            <v>0.96715093261737006</v>
          </cell>
          <cell r="E19">
            <v>0.52020470249876627</v>
          </cell>
          <cell r="G19">
            <v>0.41514786184420516</v>
          </cell>
          <cell r="H19">
            <v>0.73564914917158597</v>
          </cell>
          <cell r="I19">
            <v>0.96715093261737006</v>
          </cell>
          <cell r="J19">
            <v>0.52020470249876627</v>
          </cell>
          <cell r="L19">
            <v>0.41784114342669076</v>
          </cell>
          <cell r="M19">
            <v>0.57676737400157063</v>
          </cell>
          <cell r="N19">
            <v>0.96715093261737006</v>
          </cell>
          <cell r="O19">
            <v>0.52020470249876627</v>
          </cell>
          <cell r="Q19">
            <v>0.39324881545797097</v>
          </cell>
          <cell r="R19">
            <v>0.57676737400157052</v>
          </cell>
          <cell r="S19">
            <v>0.66341641100015469</v>
          </cell>
          <cell r="T19">
            <v>0.52020470249876638</v>
          </cell>
        </row>
        <row r="20">
          <cell r="A20">
            <v>1984</v>
          </cell>
          <cell r="B20">
            <v>0.44038215407821046</v>
          </cell>
          <cell r="C20">
            <v>0.64777069828543998</v>
          </cell>
          <cell r="D20">
            <v>1.0029355171242127</v>
          </cell>
          <cell r="E20">
            <v>0.54829575643369965</v>
          </cell>
          <cell r="G20">
            <v>0.44835969079174159</v>
          </cell>
          <cell r="H20">
            <v>0.73564914917158597</v>
          </cell>
          <cell r="I20">
            <v>1.0029355171242127</v>
          </cell>
          <cell r="J20">
            <v>0.54829575643369965</v>
          </cell>
          <cell r="L20">
            <v>0.44667218232313238</v>
          </cell>
          <cell r="M20">
            <v>0.60906634694565864</v>
          </cell>
          <cell r="N20">
            <v>1.0029355171242127</v>
          </cell>
          <cell r="O20">
            <v>0.54829575643369965</v>
          </cell>
          <cell r="Q20">
            <v>0.43807918042017968</v>
          </cell>
          <cell r="R20">
            <v>0.60906634694565853</v>
          </cell>
          <cell r="S20">
            <v>0.69526039872816214</v>
          </cell>
          <cell r="T20">
            <v>0.54829575643369988</v>
          </cell>
        </row>
        <row r="21">
          <cell r="B21">
            <v>0.47517234425038907</v>
          </cell>
          <cell r="C21">
            <v>0.68534139878599554</v>
          </cell>
          <cell r="D21">
            <v>1.0440558733263052</v>
          </cell>
          <cell r="E21">
            <v>0.58064520606328796</v>
          </cell>
          <cell r="G21">
            <v>0.48557354512745615</v>
          </cell>
          <cell r="H21">
            <v>0.75698297449756191</v>
          </cell>
          <cell r="I21">
            <v>1.0440558733263052</v>
          </cell>
          <cell r="J21">
            <v>0.58064520606328796</v>
          </cell>
          <cell r="L21">
            <v>0.48240595690898302</v>
          </cell>
          <cell r="M21">
            <v>0.65291912392574614</v>
          </cell>
          <cell r="N21">
            <v>1.0440558733263052</v>
          </cell>
          <cell r="O21">
            <v>0.58064520606328796</v>
          </cell>
          <cell r="Q21">
            <v>0.47487783157547481</v>
          </cell>
          <cell r="R21">
            <v>0.65291912392574591</v>
          </cell>
          <cell r="S21">
            <v>0.7175087314874633</v>
          </cell>
          <cell r="T21">
            <v>0.58064520606328807</v>
          </cell>
        </row>
        <row r="22">
          <cell r="A22">
            <v>1986</v>
          </cell>
          <cell r="B22">
            <v>0.51841302757717445</v>
          </cell>
          <cell r="C22">
            <v>0.71412573753500741</v>
          </cell>
          <cell r="D22">
            <v>1.1004348904859258</v>
          </cell>
          <cell r="E22">
            <v>0.62593553213622444</v>
          </cell>
          <cell r="G22">
            <v>0.5253905758279076</v>
          </cell>
          <cell r="H22">
            <v>0.79634608917143512</v>
          </cell>
          <cell r="I22">
            <v>1.1004348904859258</v>
          </cell>
          <cell r="J22">
            <v>0.62593553213622444</v>
          </cell>
          <cell r="L22">
            <v>0.52726971090151842</v>
          </cell>
          <cell r="M22">
            <v>0.69535886698091964</v>
          </cell>
          <cell r="N22">
            <v>1.1004348904859258</v>
          </cell>
          <cell r="O22">
            <v>0.62593553213622444</v>
          </cell>
          <cell r="Q22">
            <v>0.50954391328048443</v>
          </cell>
          <cell r="R22">
            <v>0.69535886698091942</v>
          </cell>
          <cell r="S22">
            <v>0.74836160694142417</v>
          </cell>
          <cell r="T22">
            <v>0.62593553213622466</v>
          </cell>
        </row>
        <row r="23">
          <cell r="B23">
            <v>0.56299654794881149</v>
          </cell>
          <cell r="C23">
            <v>0.7755405509630181</v>
          </cell>
          <cell r="D23">
            <v>1.1884696817247999</v>
          </cell>
          <cell r="E23">
            <v>0.68727721428557453</v>
          </cell>
          <cell r="G23">
            <v>0.56794721246996815</v>
          </cell>
          <cell r="H23">
            <v>0.83297800927332122</v>
          </cell>
          <cell r="I23">
            <v>1.1884696817247999</v>
          </cell>
          <cell r="J23">
            <v>0.68727721428557453</v>
          </cell>
          <cell r="L23">
            <v>0.57261490603904908</v>
          </cell>
          <cell r="M23">
            <v>0.76489475367901172</v>
          </cell>
          <cell r="N23">
            <v>1.1884696817247999</v>
          </cell>
          <cell r="O23">
            <v>0.68727721428557453</v>
          </cell>
          <cell r="Q23">
            <v>0.55183605808276459</v>
          </cell>
          <cell r="R23">
            <v>0.76489475367901139</v>
          </cell>
          <cell r="S23">
            <v>0.81870759799391801</v>
          </cell>
          <cell r="T23">
            <v>0.68727721428557464</v>
          </cell>
        </row>
        <row r="24">
          <cell r="A24">
            <v>1988</v>
          </cell>
          <cell r="B24">
            <v>0.59114637534625214</v>
          </cell>
          <cell r="C24">
            <v>0.81586865961309507</v>
          </cell>
          <cell r="D24">
            <v>1.2383854083572416</v>
          </cell>
          <cell r="E24">
            <v>0.75463038128556092</v>
          </cell>
          <cell r="G24">
            <v>0.59748046751840655</v>
          </cell>
          <cell r="H24">
            <v>0.83630992131041448</v>
          </cell>
          <cell r="I24">
            <v>1.2383854083572416</v>
          </cell>
          <cell r="J24">
            <v>0.75463038128556092</v>
          </cell>
          <cell r="L24">
            <v>0.6023908811530797</v>
          </cell>
          <cell r="M24">
            <v>0.8077288598850364</v>
          </cell>
          <cell r="N24">
            <v>1.2383854083572416</v>
          </cell>
          <cell r="O24">
            <v>0.75463038128556092</v>
          </cell>
          <cell r="Q24">
            <v>0.57556500858032345</v>
          </cell>
          <cell r="R24">
            <v>0.80772885988503618</v>
          </cell>
          <cell r="S24">
            <v>0.85063719431568074</v>
          </cell>
          <cell r="T24">
            <v>0.75463038128556104</v>
          </cell>
        </row>
        <row r="25">
          <cell r="B25">
            <v>0.6242505723656423</v>
          </cell>
          <cell r="C25">
            <v>0.83218603280535697</v>
          </cell>
          <cell r="D25">
            <v>1.2482924916240996</v>
          </cell>
          <cell r="E25">
            <v>0.7712322496738433</v>
          </cell>
          <cell r="G25">
            <v>0.61659984247899557</v>
          </cell>
          <cell r="H25">
            <v>0.86976231816283112</v>
          </cell>
          <cell r="I25">
            <v>1.2482924916240996</v>
          </cell>
          <cell r="J25">
            <v>0.7712322496738433</v>
          </cell>
          <cell r="L25">
            <v>0.61805304406305983</v>
          </cell>
          <cell r="M25">
            <v>0.82953753910193229</v>
          </cell>
          <cell r="N25">
            <v>1.2482924916240996</v>
          </cell>
          <cell r="O25">
            <v>0.7712322496738433</v>
          </cell>
          <cell r="Q25">
            <v>0.60376769400075914</v>
          </cell>
          <cell r="R25">
            <v>0.82953753910193206</v>
          </cell>
          <cell r="S25">
            <v>0.85744229187020615</v>
          </cell>
          <cell r="T25">
            <v>0.7712322496738433</v>
          </cell>
        </row>
        <row r="26">
          <cell r="A26">
            <v>1990</v>
          </cell>
          <cell r="B26">
            <v>0.66607536071414031</v>
          </cell>
          <cell r="C26">
            <v>0.84383663726463198</v>
          </cell>
          <cell r="D26">
            <v>1.2258232267748659</v>
          </cell>
          <cell r="E26">
            <v>0.74501035318493258</v>
          </cell>
          <cell r="G26">
            <v>0.64064723633567633</v>
          </cell>
          <cell r="H26">
            <v>0.87237160511731948</v>
          </cell>
          <cell r="I26">
            <v>1.2258232267748659</v>
          </cell>
          <cell r="J26">
            <v>0.74501035318493258</v>
          </cell>
          <cell r="L26">
            <v>0.66749728758810467</v>
          </cell>
          <cell r="M26">
            <v>0.84198060218846116</v>
          </cell>
          <cell r="N26">
            <v>1.2258232267748659</v>
          </cell>
          <cell r="O26">
            <v>0.74501035318493258</v>
          </cell>
          <cell r="Q26">
            <v>0.63395607870079718</v>
          </cell>
          <cell r="R26">
            <v>0.84198060218846105</v>
          </cell>
          <cell r="S26">
            <v>0.84543809978402329</v>
          </cell>
          <cell r="T26">
            <v>0.74501035318493258</v>
          </cell>
        </row>
        <row r="27">
          <cell r="B27">
            <v>0.69471660122484824</v>
          </cell>
          <cell r="C27">
            <v>0.84805582045095507</v>
          </cell>
          <cell r="D27">
            <v>1.2037584086929183</v>
          </cell>
          <cell r="E27">
            <v>0.74128530141900795</v>
          </cell>
          <cell r="G27">
            <v>0.64769435593536873</v>
          </cell>
          <cell r="H27">
            <v>0.84183859893821322</v>
          </cell>
          <cell r="I27">
            <v>1.2037584086929183</v>
          </cell>
          <cell r="J27">
            <v>0.74128530141900795</v>
          </cell>
          <cell r="L27">
            <v>0.71021711399374343</v>
          </cell>
          <cell r="M27">
            <v>0.84787446640378028</v>
          </cell>
          <cell r="N27">
            <v>1.2037584086929183</v>
          </cell>
          <cell r="O27">
            <v>0.74128530141900795</v>
          </cell>
          <cell r="Q27">
            <v>0.68911025754776656</v>
          </cell>
          <cell r="R27">
            <v>0.84787446640378017</v>
          </cell>
          <cell r="S27">
            <v>0.86995580467775979</v>
          </cell>
          <cell r="T27">
            <v>0.74128530141900795</v>
          </cell>
        </row>
        <row r="28">
          <cell r="A28">
            <v>1992</v>
          </cell>
          <cell r="B28">
            <v>0.72319998187506696</v>
          </cell>
          <cell r="C28">
            <v>0.84466359716915129</v>
          </cell>
          <cell r="D28">
            <v>1.1748682068842882</v>
          </cell>
          <cell r="E28">
            <v>0.74573301322752195</v>
          </cell>
          <cell r="G28">
            <v>0.69044218342710306</v>
          </cell>
          <cell r="H28">
            <v>0.84015492174033679</v>
          </cell>
          <cell r="I28">
            <v>1.1748682068842882</v>
          </cell>
          <cell r="J28">
            <v>0.74573301322752195</v>
          </cell>
          <cell r="L28">
            <v>0.74288710123745572</v>
          </cell>
          <cell r="M28">
            <v>0.85465746213501048</v>
          </cell>
          <cell r="N28">
            <v>1.1748682068842882</v>
          </cell>
          <cell r="O28">
            <v>0.74573301322752195</v>
          </cell>
          <cell r="Q28">
            <v>0.71943110887986828</v>
          </cell>
          <cell r="R28">
            <v>0.85465746213501037</v>
          </cell>
          <cell r="S28">
            <v>0.8716957162871154</v>
          </cell>
          <cell r="T28">
            <v>0.74573301322752195</v>
          </cell>
        </row>
        <row r="29">
          <cell r="B29">
            <v>0.74634238129506913</v>
          </cell>
          <cell r="C29">
            <v>0.85395489673801184</v>
          </cell>
          <cell r="D29">
            <v>1.186616888953131</v>
          </cell>
          <cell r="E29">
            <v>0.74349581418783939</v>
          </cell>
          <cell r="G29">
            <v>0.70148925836193676</v>
          </cell>
          <cell r="H29">
            <v>0.85779817509688383</v>
          </cell>
          <cell r="I29">
            <v>1.186616888953131</v>
          </cell>
          <cell r="J29">
            <v>0.74349581418783939</v>
          </cell>
          <cell r="L29">
            <v>0.76665948847705434</v>
          </cell>
          <cell r="M29">
            <v>0.86320403675636059</v>
          </cell>
          <cell r="N29">
            <v>1.186616888953131</v>
          </cell>
          <cell r="O29">
            <v>0.74349581418783939</v>
          </cell>
          <cell r="Q29">
            <v>0.73</v>
          </cell>
          <cell r="R29">
            <v>0.86299999999999999</v>
          </cell>
          <cell r="S29">
            <v>0.90900000000000003</v>
          </cell>
          <cell r="T29">
            <v>0.74299999999999999</v>
          </cell>
        </row>
        <row r="30">
          <cell r="A30">
            <v>1994</v>
          </cell>
          <cell r="B30">
            <v>0.77246436464039647</v>
          </cell>
          <cell r="C30">
            <v>0.86591026529234405</v>
          </cell>
          <cell r="D30">
            <v>1.1676310187298808</v>
          </cell>
          <cell r="E30">
            <v>0.76654418442766237</v>
          </cell>
          <cell r="G30">
            <v>0.72042946833770904</v>
          </cell>
          <cell r="H30">
            <v>0.87924312947430583</v>
          </cell>
          <cell r="I30">
            <v>1.1676310187298808</v>
          </cell>
          <cell r="J30">
            <v>0.76654418442766237</v>
          </cell>
          <cell r="L30">
            <v>0.79042593261984295</v>
          </cell>
          <cell r="M30">
            <v>0.88046811749148779</v>
          </cell>
          <cell r="N30">
            <v>1.1676310187298808</v>
          </cell>
          <cell r="O30">
            <v>0.76654418442766237</v>
          </cell>
          <cell r="Q30">
            <v>0.75600000000000001</v>
          </cell>
          <cell r="R30">
            <v>0.88</v>
          </cell>
          <cell r="S30">
            <v>0.91800000000000004</v>
          </cell>
          <cell r="T30">
            <v>0.76700000000000002</v>
          </cell>
        </row>
        <row r="31">
          <cell r="B31">
            <v>0.80027308176745082</v>
          </cell>
          <cell r="C31">
            <v>0.88582620139406787</v>
          </cell>
          <cell r="D31">
            <v>1.1454460293740132</v>
          </cell>
          <cell r="E31">
            <v>0.81253683549332212</v>
          </cell>
          <cell r="G31">
            <v>0.77950468474140122</v>
          </cell>
          <cell r="H31">
            <v>0.88539783138062589</v>
          </cell>
          <cell r="I31">
            <v>1.1454460293740132</v>
          </cell>
          <cell r="J31">
            <v>0.81253683549332212</v>
          </cell>
          <cell r="L31">
            <v>0.81413871059843823</v>
          </cell>
          <cell r="M31">
            <v>0.90071888419379198</v>
          </cell>
          <cell r="N31">
            <v>1.1454460293740132</v>
          </cell>
          <cell r="O31">
            <v>0.81253683549332212</v>
          </cell>
          <cell r="Q31">
            <v>0.78400000000000003</v>
          </cell>
          <cell r="R31">
            <v>0.90100000000000002</v>
          </cell>
          <cell r="S31">
            <v>0.91200000000000003</v>
          </cell>
          <cell r="T31">
            <v>0.81299999999999994</v>
          </cell>
        </row>
        <row r="32">
          <cell r="A32">
            <v>1996</v>
          </cell>
          <cell r="B32">
            <v>0.83628537044698603</v>
          </cell>
          <cell r="C32">
            <v>0.90354272542194924</v>
          </cell>
          <cell r="D32">
            <v>1.0893191739346866</v>
          </cell>
          <cell r="E32">
            <v>0.84747591941953493</v>
          </cell>
          <cell r="G32">
            <v>0.81614140492424703</v>
          </cell>
          <cell r="H32">
            <v>0.92966772294965727</v>
          </cell>
          <cell r="I32">
            <v>1.0893191739346866</v>
          </cell>
          <cell r="J32">
            <v>0.84747591941953493</v>
          </cell>
          <cell r="L32">
            <v>0.84589012031177724</v>
          </cell>
          <cell r="M32">
            <v>0.91603110522508635</v>
          </cell>
          <cell r="N32">
            <v>1.0893191739346866</v>
          </cell>
          <cell r="O32">
            <v>0.84747591941953493</v>
          </cell>
          <cell r="Q32">
            <v>0.82399999999999995</v>
          </cell>
          <cell r="R32">
            <v>0.91600000000000004</v>
          </cell>
          <cell r="S32">
            <v>0.92300000000000004</v>
          </cell>
          <cell r="T32">
            <v>0.84699999999999998</v>
          </cell>
        </row>
        <row r="33">
          <cell r="B33">
            <v>0.87140935600575953</v>
          </cell>
          <cell r="C33">
            <v>0.9225171226558101</v>
          </cell>
          <cell r="D33">
            <v>1.0261386618464747</v>
          </cell>
          <cell r="E33">
            <v>0.87713757659921854</v>
          </cell>
          <cell r="G33">
            <v>0.86919059624432304</v>
          </cell>
          <cell r="H33">
            <v>0.94175340334800273</v>
          </cell>
          <cell r="I33">
            <v>1.0261386618464747</v>
          </cell>
          <cell r="J33">
            <v>0.87713757659921854</v>
          </cell>
          <cell r="L33">
            <v>0.88057161524456007</v>
          </cell>
          <cell r="M33">
            <v>0.93068760290868779</v>
          </cell>
          <cell r="N33">
            <v>1.0261386618464747</v>
          </cell>
          <cell r="O33">
            <v>0.87713757659921854</v>
          </cell>
          <cell r="Q33">
            <v>0.86199999999999999</v>
          </cell>
          <cell r="R33">
            <v>0.93100000000000005</v>
          </cell>
          <cell r="S33">
            <v>0.94299999999999995</v>
          </cell>
          <cell r="T33">
            <v>0.877</v>
          </cell>
        </row>
        <row r="34">
          <cell r="A34">
            <v>1998</v>
          </cell>
          <cell r="B34">
            <v>0.92282250801009924</v>
          </cell>
          <cell r="C34">
            <v>0.93727739661830312</v>
          </cell>
          <cell r="D34">
            <v>1.0374261871267858</v>
          </cell>
          <cell r="E34">
            <v>0.91485449239298489</v>
          </cell>
          <cell r="G34">
            <v>0.93351070036640305</v>
          </cell>
          <cell r="H34">
            <v>0.95305444418817875</v>
          </cell>
          <cell r="I34">
            <v>1.0374261871267858</v>
          </cell>
          <cell r="J34">
            <v>0.91485449239298489</v>
          </cell>
          <cell r="L34">
            <v>0.9281224824677663</v>
          </cell>
          <cell r="M34">
            <v>0.95488548058431366</v>
          </cell>
          <cell r="N34">
            <v>1.0374261871267858</v>
          </cell>
          <cell r="O34">
            <v>0.91485449239298489</v>
          </cell>
          <cell r="Q34">
            <v>0.91700000000000004</v>
          </cell>
          <cell r="R34">
            <v>0.95499999999999996</v>
          </cell>
          <cell r="S34">
            <v>0.99</v>
          </cell>
          <cell r="T34">
            <v>0.91500000000000004</v>
          </cell>
        </row>
        <row r="35">
          <cell r="B35">
            <v>0.96711798839458407</v>
          </cell>
          <cell r="C35">
            <v>0.95602294455066916</v>
          </cell>
          <cell r="D35">
            <v>0.99800399201596801</v>
          </cell>
          <cell r="E35">
            <v>0.95602294455066916</v>
          </cell>
          <cell r="G35">
            <v>0.96618357487922713</v>
          </cell>
          <cell r="H35">
            <v>0.95877277085330781</v>
          </cell>
          <cell r="I35">
            <v>0.99800399201596801</v>
          </cell>
          <cell r="J35">
            <v>0.95602294455066916</v>
          </cell>
          <cell r="L35">
            <v>0.96339113680154143</v>
          </cell>
          <cell r="M35">
            <v>0.96061479346781953</v>
          </cell>
          <cell r="N35">
            <v>0.99800399201596801</v>
          </cell>
          <cell r="O35">
            <v>0.95602294455066916</v>
          </cell>
          <cell r="Q35">
            <v>0.94599999999999995</v>
          </cell>
          <cell r="R35">
            <v>0.96099999999999997</v>
          </cell>
          <cell r="S35">
            <v>0.98199999999999998</v>
          </cell>
          <cell r="T35">
            <v>0.95599999999999996</v>
          </cell>
        </row>
        <row r="36">
          <cell r="A36">
            <v>2000</v>
          </cell>
          <cell r="B36">
            <v>1</v>
          </cell>
          <cell r="C36">
            <v>1</v>
          </cell>
          <cell r="D36">
            <v>1</v>
          </cell>
          <cell r="E36">
            <v>1</v>
          </cell>
          <cell r="G36">
            <v>1</v>
          </cell>
          <cell r="H36">
            <v>1</v>
          </cell>
          <cell r="I36">
            <v>1</v>
          </cell>
          <cell r="J36">
            <v>1</v>
          </cell>
          <cell r="L36">
            <v>1</v>
          </cell>
          <cell r="M36">
            <v>1</v>
          </cell>
          <cell r="N36">
            <v>1</v>
          </cell>
          <cell r="O36">
            <v>1</v>
          </cell>
          <cell r="Q36">
            <v>1</v>
          </cell>
          <cell r="R36">
            <v>1</v>
          </cell>
          <cell r="S36">
            <v>1</v>
          </cell>
          <cell r="T36">
            <v>1</v>
          </cell>
        </row>
        <row r="37">
          <cell r="B37">
            <v>1.0629999999999999</v>
          </cell>
          <cell r="C37">
            <v>1.028</v>
          </cell>
          <cell r="D37">
            <v>0.98799999999999999</v>
          </cell>
          <cell r="E37">
            <v>1.014</v>
          </cell>
          <cell r="G37">
            <v>1.0529999999999999</v>
          </cell>
          <cell r="H37">
            <v>1.0369999999999999</v>
          </cell>
          <cell r="I37">
            <v>0.98799999999999999</v>
          </cell>
          <cell r="J37">
            <v>1.014</v>
          </cell>
          <cell r="L37">
            <v>1.0580000000000001</v>
          </cell>
          <cell r="M37">
            <v>0.95599999999999996</v>
          </cell>
          <cell r="N37">
            <v>0.98799999999999999</v>
          </cell>
          <cell r="O37">
            <v>1.014</v>
          </cell>
          <cell r="Q37">
            <v>1.0680000000000001</v>
          </cell>
          <cell r="R37">
            <v>0.95599999999999996</v>
          </cell>
          <cell r="S37">
            <v>1.0089999999999999</v>
          </cell>
          <cell r="T37">
            <v>1.014</v>
          </cell>
        </row>
        <row r="38">
          <cell r="A38">
            <v>2002</v>
          </cell>
          <cell r="B38">
            <v>1.1129609999999999</v>
          </cell>
          <cell r="C38">
            <v>1.0382800000000001</v>
          </cell>
          <cell r="D38">
            <v>0.9366239999999999</v>
          </cell>
          <cell r="E38">
            <v>1.026168</v>
          </cell>
          <cell r="G38">
            <v>1.1203920000000001</v>
          </cell>
          <cell r="H38">
            <v>1.0069269999999999</v>
          </cell>
          <cell r="I38">
            <v>0.9366239999999999</v>
          </cell>
          <cell r="J38">
            <v>1.026168</v>
          </cell>
          <cell r="L38">
            <v>1.11619</v>
          </cell>
          <cell r="M38">
            <v>0.90533199999999991</v>
          </cell>
          <cell r="N38">
            <v>0.9366239999999999</v>
          </cell>
          <cell r="O38">
            <v>1.026168</v>
          </cell>
          <cell r="Q38">
            <v>1.1399999999999999</v>
          </cell>
          <cell r="R38">
            <v>0.90500000000000003</v>
          </cell>
          <cell r="S38">
            <v>0.98299999999999998</v>
          </cell>
          <cell r="T38">
            <v>1.026</v>
          </cell>
        </row>
        <row r="39">
          <cell r="B39">
            <v>1.1875293869999999</v>
          </cell>
          <cell r="C39">
            <v>1.06527528</v>
          </cell>
          <cell r="D39">
            <v>0.88698292799999989</v>
          </cell>
          <cell r="E39">
            <v>1.080554904</v>
          </cell>
          <cell r="G39">
            <v>1.1719300320000001</v>
          </cell>
          <cell r="H39">
            <v>1.03713481</v>
          </cell>
          <cell r="I39">
            <v>0.88698292799999989</v>
          </cell>
          <cell r="J39">
            <v>1.080554904</v>
          </cell>
          <cell r="L39">
            <v>1.1552566499999999</v>
          </cell>
          <cell r="M39">
            <v>0.91981731199999994</v>
          </cell>
          <cell r="N39">
            <v>0.88698292799999989</v>
          </cell>
          <cell r="O39">
            <v>1.080554904</v>
          </cell>
          <cell r="Q39">
            <v>1.1910000000000001</v>
          </cell>
          <cell r="R39">
            <v>0.92</v>
          </cell>
          <cell r="S39">
            <v>0.995</v>
          </cell>
          <cell r="T39">
            <v>1.081</v>
          </cell>
        </row>
        <row r="40">
          <cell r="B40">
            <v>1.2219677392229997</v>
          </cell>
          <cell r="C40">
            <v>1.0706016563999998</v>
          </cell>
          <cell r="D40">
            <v>0.89319180849599977</v>
          </cell>
          <cell r="E40">
            <v>1.1248576550639999</v>
          </cell>
          <cell r="G40">
            <v>1.196540562672</v>
          </cell>
          <cell r="H40">
            <v>1.0475061581</v>
          </cell>
          <cell r="I40">
            <v>0.89319180849599977</v>
          </cell>
          <cell r="J40">
            <v>1.1248576550639999</v>
          </cell>
          <cell r="L40">
            <v>1.2095537125499998</v>
          </cell>
          <cell r="M40">
            <v>0.9317749370559999</v>
          </cell>
          <cell r="N40">
            <v>0.89319180849599977</v>
          </cell>
          <cell r="O40">
            <v>1.1248576550639999</v>
          </cell>
          <cell r="Q40">
            <v>1.2270000000000001</v>
          </cell>
          <cell r="R40">
            <v>0.93200000000000005</v>
          </cell>
          <cell r="S40">
            <v>1.0209999999999999</v>
          </cell>
          <cell r="T40">
            <v>1.125</v>
          </cell>
        </row>
        <row r="41">
          <cell r="A41">
            <v>2005</v>
          </cell>
          <cell r="B41">
            <v>1.2635146423565817</v>
          </cell>
          <cell r="C41">
            <v>1.0984372994663998</v>
          </cell>
          <cell r="D41">
            <v>0.86728924604961577</v>
          </cell>
          <cell r="E41">
            <v>1.1698519612665599</v>
          </cell>
          <cell r="G41">
            <v>1.24440218517888</v>
          </cell>
          <cell r="H41">
            <v>1.0757888243686999</v>
          </cell>
          <cell r="I41">
            <v>0.86728924604961577</v>
          </cell>
          <cell r="J41">
            <v>1.1698519612665599</v>
          </cell>
          <cell r="L41">
            <v>1.2240683571005997</v>
          </cell>
          <cell r="M41">
            <v>0.94761511098595186</v>
          </cell>
          <cell r="N41">
            <v>0.86728924604961577</v>
          </cell>
          <cell r="O41">
            <v>1.1698519612665599</v>
          </cell>
          <cell r="Q41">
            <v>1.262583</v>
          </cell>
          <cell r="R41">
            <v>0.94784399999999991</v>
          </cell>
          <cell r="S41">
            <v>1.0220209999999998</v>
          </cell>
          <cell r="T41">
            <v>1.17</v>
          </cell>
        </row>
        <row r="42">
          <cell r="A42">
            <v>2006</v>
          </cell>
          <cell r="B42">
            <v>1.307737654839062</v>
          </cell>
          <cell r="C42">
            <v>1.1269966692525262</v>
          </cell>
          <cell r="D42">
            <v>0.86815653529566528</v>
          </cell>
          <cell r="E42">
            <v>1.2388732269812868</v>
          </cell>
          <cell r="G42">
            <v>1.3165775119192551</v>
          </cell>
          <cell r="H42">
            <v>1.0994561785048114</v>
          </cell>
          <cell r="I42">
            <v>0.86815653529566528</v>
          </cell>
          <cell r="J42">
            <v>1.2388732269812868</v>
          </cell>
          <cell r="L42">
            <v>1.2730310913846237</v>
          </cell>
          <cell r="M42">
            <v>0.96467218298369906</v>
          </cell>
          <cell r="N42">
            <v>0.86815653529566528</v>
          </cell>
          <cell r="O42">
            <v>1.2388732269812868</v>
          </cell>
          <cell r="Q42">
            <v>1.3231869840000001</v>
          </cell>
          <cell r="R42">
            <v>0.96490519199999991</v>
          </cell>
          <cell r="S42">
            <v>1.04246142</v>
          </cell>
          <cell r="T42">
            <v>1.2390299999999999</v>
          </cell>
        </row>
        <row r="43">
          <cell r="A43" t="str">
            <v>2007*</v>
          </cell>
          <cell r="B43">
            <v>1.3692013246164978</v>
          </cell>
          <cell r="C43">
            <v>1.1574255793223442</v>
          </cell>
          <cell r="D43">
            <v>0.88117888332510019</v>
          </cell>
          <cell r="E43">
            <v>1.3342664654588459</v>
          </cell>
          <cell r="G43">
            <v>1.3863561200509755</v>
          </cell>
          <cell r="H43">
            <v>1.118146933539393</v>
          </cell>
          <cell r="I43">
            <v>0.88117888332510019</v>
          </cell>
          <cell r="J43">
            <v>1.3342664654588459</v>
          </cell>
          <cell r="L43">
            <v>1.336682645953855</v>
          </cell>
          <cell r="M43">
            <v>0.99747103720514485</v>
          </cell>
          <cell r="N43">
            <v>0.88117888332510019</v>
          </cell>
          <cell r="O43">
            <v>1.3342664654588459</v>
          </cell>
          <cell r="Q43">
            <v>1.388023146216</v>
          </cell>
          <cell r="R43">
            <v>0.99771196852799993</v>
          </cell>
          <cell r="S43">
            <v>1.0580983412999998</v>
          </cell>
          <cell r="T43">
            <v>1.3344353099999997</v>
          </cell>
        </row>
        <row r="44">
          <cell r="B44">
            <v>1.4568302093919536</v>
          </cell>
          <cell r="C44">
            <v>1.2083523048125275</v>
          </cell>
          <cell r="D44">
            <v>0.9014459976415774</v>
          </cell>
          <cell r="E44">
            <v>1.4156567198518353</v>
          </cell>
          <cell r="G44">
            <v>1.4806283362144419</v>
          </cell>
          <cell r="H44">
            <v>1.1539276354126535</v>
          </cell>
          <cell r="I44">
            <v>0.9014459976415774</v>
          </cell>
          <cell r="J44">
            <v>1.4156567198518353</v>
          </cell>
          <cell r="L44">
            <v>1.4035167782515479</v>
          </cell>
          <cell r="M44">
            <v>1.040362291804966</v>
          </cell>
          <cell r="N44">
            <v>0.9014459976415774</v>
          </cell>
          <cell r="O44">
            <v>1.4156567198518353</v>
          </cell>
          <cell r="Q44">
            <v>1.44354407206464</v>
          </cell>
          <cell r="R44">
            <v>1.0406135831747039</v>
          </cell>
          <cell r="S44">
            <v>1.0824346031498997</v>
          </cell>
          <cell r="T44">
            <v>1.4158358639099997</v>
          </cell>
        </row>
      </sheetData>
      <sheetData sheetId="5" refreshError="1"/>
      <sheetData sheetId="6" refreshError="1"/>
      <sheetData sheetId="7" refreshError="1"/>
      <sheetData sheetId="8">
        <row r="4">
          <cell r="AF4">
            <v>8.1912845388033091</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ledning"/>
      <sheetName val="Om sammenlignbarhet over tid"/>
      <sheetName val="Innhold"/>
      <sheetName val="Prisindekser SSB"/>
      <sheetName val="Prisindekser SSB per aug 2011"/>
      <sheetName val="Basistall FoU"/>
      <sheetName val="Prisindekser SSB per nov 2011"/>
      <sheetName val="Prisindekser SSB per des 2012"/>
      <sheetName val="Basisindekser"/>
      <sheetName val="Basistall FoU universitetene"/>
      <sheetName val="Pivot universitetene"/>
      <sheetName val="Eldre basistall næringslivet"/>
      <sheetName val="Beregnede FoU-indekser"/>
      <sheetName val="Basistall - relativ fordeling"/>
      <sheetName val="Tabeller SSB statistikkbanken"/>
      <sheetName val="Veiet indeks for statlig FoU"/>
      <sheetName val="Veiet indeks for FoU i nær.liv"/>
      <sheetName val="Veiet indeks for total FoU"/>
      <sheetName val="Konsumprisindeksen"/>
      <sheetName val="Total FoU"/>
      <sheetName val="BNP1"/>
      <sheetName val="BNP2"/>
      <sheetName val="S1"/>
      <sheetName val="S2"/>
      <sheetName val="S3"/>
      <sheetName val="S4"/>
      <sheetName val="S5"/>
      <sheetName val="S6"/>
      <sheetName val="S7"/>
      <sheetName val="S8"/>
      <sheetName val="S9"/>
      <sheetName val="S10"/>
      <sheetName val="S11"/>
      <sheetName val="S12"/>
      <sheetName val="S13"/>
      <sheetName val="S14"/>
      <sheetName val="S15"/>
      <sheetName val="S16"/>
      <sheetName val="S17"/>
      <sheetName val="S18"/>
      <sheetName val="S19"/>
      <sheetName val="S20"/>
      <sheetName val="S21"/>
      <sheetName val="S22"/>
      <sheetName val="S23"/>
      <sheetName val="S24"/>
      <sheetName val="S25"/>
      <sheetName val="S26"/>
      <sheetName val="S27"/>
      <sheetName val="S28"/>
      <sheetName val="S29"/>
      <sheetName val="S30"/>
      <sheetName val="U1"/>
      <sheetName val="U2"/>
      <sheetName val="U3"/>
      <sheetName val="U4"/>
      <sheetName val="U5"/>
      <sheetName val="U6"/>
      <sheetName val="F1"/>
      <sheetName val="F2"/>
      <sheetName val="F3"/>
      <sheetName val="F4"/>
      <sheetName val="F5"/>
      <sheetName val="F6"/>
      <sheetName val="F7"/>
      <sheetName val="F8"/>
      <sheetName val="F9"/>
      <sheetName val="F10"/>
      <sheetName val="F11"/>
      <sheetName val="F12"/>
      <sheetName val="F13"/>
      <sheetName val="F14"/>
      <sheetName val="Fag1"/>
      <sheetName val="Fag2"/>
      <sheetName val="Fag3"/>
      <sheetName val="Fag4"/>
      <sheetName val="Fag5"/>
      <sheetName val="Fag6"/>
      <sheetName val="Fag7"/>
      <sheetName val="Fag8"/>
      <sheetName val="Fag9"/>
      <sheetName val="Fag10"/>
      <sheetName val="Type1"/>
      <sheetName val="Type2"/>
      <sheetName val="Type3"/>
      <sheetName val="Type4"/>
      <sheetName val="FM1"/>
      <sheetName val="FM2"/>
      <sheetName val="FM3"/>
      <sheetName val="FM4"/>
      <sheetName val="FM5"/>
      <sheetName val="FM6"/>
      <sheetName val="FM7"/>
      <sheetName val="FM8"/>
      <sheetName val="Årsv1"/>
      <sheetName val="Årsv2"/>
      <sheetName val="Årsv3"/>
      <sheetName val="Årsv4"/>
      <sheetName val="Årsv5"/>
      <sheetName val="Årsv6"/>
      <sheetName val="Pers1"/>
      <sheetName val="Pers2"/>
      <sheetName val="Pers3"/>
      <sheetName val="Pers4"/>
      <sheetName val="Folketall"/>
      <sheetName val="Per capita"/>
      <sheetName val="Årsv per pers"/>
      <sheetName val="Basistall - rel. ford. løp. pr"/>
      <sheetName val="Basistall - rel. ford. faste pr"/>
      <sheetName val="Prisindekser SSB per feb 2013"/>
      <sheetName val="Prisindekser SSB per okt 2013"/>
      <sheetName val="Prisindekser SSB per nov 2013"/>
      <sheetName val="Ark2"/>
    </sheetNames>
    <sheetDataSet>
      <sheetData sheetId="0"/>
      <sheetData sheetId="1"/>
      <sheetData sheetId="2">
        <row r="16">
          <cell r="E16">
            <v>2000</v>
          </cell>
        </row>
      </sheetData>
      <sheetData sheetId="3"/>
      <sheetData sheetId="4"/>
      <sheetData sheetId="5"/>
      <sheetData sheetId="6"/>
      <sheetData sheetId="7"/>
      <sheetData sheetId="8">
        <row r="3">
          <cell r="B3" t="str">
            <v>Lønn og sos. utg.</v>
          </cell>
        </row>
        <row r="45">
          <cell r="A45">
            <v>2009</v>
          </cell>
          <cell r="B45">
            <v>1.4677550051099149</v>
          </cell>
          <cell r="C45">
            <v>1.2972701897713956</v>
          </cell>
          <cell r="D45">
            <v>0.91379320209675841</v>
          </cell>
          <cell r="E45">
            <v>1.5163735844951636</v>
          </cell>
          <cell r="F45">
            <v>0</v>
          </cell>
          <cell r="G45">
            <v>1.4703707346082604</v>
          </cell>
          <cell r="H45">
            <v>1.3922449685518139</v>
          </cell>
          <cell r="I45">
            <v>0.91379320209675841</v>
          </cell>
          <cell r="J45">
            <v>1.5163735844951636</v>
          </cell>
          <cell r="K45">
            <v>0</v>
          </cell>
          <cell r="L45">
            <v>1.5101903013818494</v>
          </cell>
          <cell r="M45">
            <v>1.0928562219789462</v>
          </cell>
          <cell r="N45">
            <v>0.91379320209675841</v>
          </cell>
          <cell r="O45">
            <v>1.5163735844951636</v>
          </cell>
          <cell r="P45">
            <v>0</v>
          </cell>
          <cell r="Q45">
            <v>1.6308385282496307</v>
          </cell>
          <cell r="R45">
            <v>1.0928562219789462</v>
          </cell>
          <cell r="S45">
            <v>1.0534235790232103</v>
          </cell>
          <cell r="T45">
            <v>1.5163735844951636</v>
          </cell>
        </row>
        <row r="46">
          <cell r="A46">
            <v>2010</v>
          </cell>
          <cell r="B46">
            <v>1.5307347534454108</v>
          </cell>
          <cell r="C46">
            <v>1.3466372075043183</v>
          </cell>
          <cell r="D46">
            <v>0.89094837204433941</v>
          </cell>
          <cell r="E46">
            <v>1.5679302863679991</v>
          </cell>
          <cell r="F46">
            <v>0</v>
          </cell>
          <cell r="G46">
            <v>1.5421976186307311</v>
          </cell>
          <cell r="H46">
            <v>1.468050146750963</v>
          </cell>
          <cell r="I46">
            <v>0.89094837204433941</v>
          </cell>
          <cell r="J46">
            <v>1.5679302863679991</v>
          </cell>
          <cell r="K46">
            <v>0</v>
          </cell>
          <cell r="L46">
            <v>1.6065390336024601</v>
          </cell>
          <cell r="M46">
            <v>1.1284279794621042</v>
          </cell>
          <cell r="N46">
            <v>0.89094837204433941</v>
          </cell>
          <cell r="O46">
            <v>1.5679302863679991</v>
          </cell>
          <cell r="P46">
            <v>0</v>
          </cell>
          <cell r="Q46">
            <v>1.7194312317401779</v>
          </cell>
          <cell r="R46">
            <v>1.1284279794621042</v>
          </cell>
          <cell r="S46">
            <v>1.0228742952315371</v>
          </cell>
          <cell r="T46">
            <v>1.5679302863679991</v>
          </cell>
        </row>
        <row r="47">
          <cell r="A47" t="str">
            <v>2011*</v>
          </cell>
          <cell r="B47">
            <v>1.5934948783366725</v>
          </cell>
          <cell r="C47">
            <v>1.3904029167482086</v>
          </cell>
          <cell r="D47">
            <v>0.90787639111318175</v>
          </cell>
          <cell r="E47">
            <v>1.6463268006863991</v>
          </cell>
          <cell r="F47">
            <v>0</v>
          </cell>
          <cell r="G47">
            <v>1.6054277209945911</v>
          </cell>
          <cell r="H47">
            <v>1.5179638517404959</v>
          </cell>
          <cell r="I47">
            <v>0.90787639111318175</v>
          </cell>
          <cell r="J47">
            <v>1.6463268006863991</v>
          </cell>
          <cell r="K47">
            <v>0</v>
          </cell>
          <cell r="L47">
            <v>1.6756202120473658</v>
          </cell>
          <cell r="M47">
            <v>1.1586698493116885</v>
          </cell>
          <cell r="N47">
            <v>0.90787639111318175</v>
          </cell>
          <cell r="O47">
            <v>1.6463268006863991</v>
          </cell>
          <cell r="P47">
            <v>0</v>
          </cell>
          <cell r="Q47">
            <v>1.7985250684002261</v>
          </cell>
          <cell r="R47">
            <v>1.1586698493116885</v>
          </cell>
          <cell r="S47">
            <v>1.0423089068409361</v>
          </cell>
          <cell r="T47">
            <v>1.6463268006863991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
          <cell r="A3">
            <v>1970</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11"/>
      <sheetName val="TABELL X1"/>
      <sheetName val="Norge utgifter og årsverk"/>
      <sheetName val="Norge utgifter"/>
      <sheetName val="Finland utgifter og årsverk"/>
      <sheetName val="Finland utgifter"/>
      <sheetName val="Danmark utgifter og årsverk"/>
      <sheetName val="Danmark utgifter"/>
      <sheetName val="Sverige utgifter"/>
      <sheetName val="Sverige årsverk"/>
      <sheetName val="Sverige årsverk og utd"/>
      <sheetName val="Ark1"/>
      <sheetName val="Ark2"/>
      <sheetName val="Ark3"/>
      <sheetName val="Ark4"/>
      <sheetName val="Ark5"/>
      <sheetName val="Ark6"/>
      <sheetName val="Ark7"/>
      <sheetName val="Ark8"/>
      <sheetName val="Ark9"/>
      <sheetName val="Ark10"/>
    </sheetNames>
    <sheetDataSet>
      <sheetData sheetId="0"/>
      <sheetData sheetId="1"/>
      <sheetData sheetId="2">
        <row r="394">
          <cell r="A394" t="str">
            <v>TOTAL TABLE 6.1 (T. 6.1)</v>
          </cell>
        </row>
        <row r="969">
          <cell r="A969" t="str">
            <v>TOTAL TABLE (T.11)</v>
          </cell>
          <cell r="B969" t="str">
            <v xml:space="preserve"> </v>
          </cell>
          <cell r="C969" t="str">
            <v xml:space="preserve"> </v>
          </cell>
          <cell r="D969" t="str">
            <v>COUNTRY : NORWAY</v>
          </cell>
          <cell r="G969" t="str">
            <v xml:space="preserve"> </v>
          </cell>
          <cell r="H969" t="str">
            <v xml:space="preserve"> </v>
          </cell>
          <cell r="I969" t="str">
            <v xml:space="preserve"> </v>
          </cell>
        </row>
        <row r="970">
          <cell r="A970" t="str">
            <v xml:space="preserve"> </v>
          </cell>
          <cell r="B970" t="str">
            <v xml:space="preserve"> </v>
          </cell>
          <cell r="C970" t="str">
            <v xml:space="preserve"> </v>
          </cell>
          <cell r="D970" t="str">
            <v xml:space="preserve"> </v>
          </cell>
          <cell r="E970" t="str">
            <v xml:space="preserve"> </v>
          </cell>
          <cell r="F970" t="str">
            <v xml:space="preserve"> </v>
          </cell>
          <cell r="G970" t="str">
            <v xml:space="preserve"> </v>
          </cell>
          <cell r="H970" t="str">
            <v xml:space="preserve"> </v>
          </cell>
          <cell r="I970" t="str">
            <v xml:space="preserve"> </v>
          </cell>
        </row>
        <row r="971">
          <cell r="A971" t="str">
            <v>TOTAL R&amp;D PERSONNEL</v>
          </cell>
          <cell r="G971" t="str">
            <v xml:space="preserve"> </v>
          </cell>
          <cell r="H971" t="str">
            <v xml:space="preserve"> </v>
          </cell>
          <cell r="I971" t="str">
            <v xml:space="preserve"> </v>
          </cell>
        </row>
        <row r="972">
          <cell r="A972" t="str">
            <v>BY SECTOR OF EMPLOYMENT AND QUALIFICATION</v>
          </cell>
          <cell r="G972" t="str">
            <v xml:space="preserve"> </v>
          </cell>
          <cell r="H972" t="str">
            <v xml:space="preserve"> </v>
          </cell>
          <cell r="I972" t="str">
            <v xml:space="preserve"> </v>
          </cell>
        </row>
        <row r="973">
          <cell r="A973" t="str">
            <v>UNIT: HEADCOUNT (*)</v>
          </cell>
          <cell r="G973" t="str">
            <v xml:space="preserve"> </v>
          </cell>
          <cell r="H973" t="str">
            <v xml:space="preserve"> </v>
          </cell>
          <cell r="I973" t="str">
            <v xml:space="preserve"> </v>
          </cell>
        </row>
        <row r="974">
          <cell r="A974" t="str">
            <v xml:space="preserve"> </v>
          </cell>
          <cell r="B974" t="str">
            <v xml:space="preserve"> </v>
          </cell>
          <cell r="C974" t="str">
            <v xml:space="preserve"> </v>
          </cell>
          <cell r="D974" t="str">
            <v xml:space="preserve"> </v>
          </cell>
          <cell r="E974" t="str">
            <v xml:space="preserve"> </v>
          </cell>
          <cell r="F974" t="str">
            <v xml:space="preserve"> </v>
          </cell>
          <cell r="G974" t="str">
            <v xml:space="preserve"> </v>
          </cell>
          <cell r="H974" t="str">
            <v xml:space="preserve"> </v>
          </cell>
          <cell r="I974" t="str">
            <v xml:space="preserve"> </v>
          </cell>
        </row>
        <row r="975">
          <cell r="A975" t="str">
            <v>YEAR : 1999 (or the closest available year)</v>
          </cell>
          <cell r="B975" t="str">
            <v xml:space="preserve"> </v>
          </cell>
          <cell r="C975" t="str">
            <v xml:space="preserve"> </v>
          </cell>
          <cell r="D975" t="str">
            <v xml:space="preserve"> </v>
          </cell>
          <cell r="E975" t="str">
            <v xml:space="preserve"> </v>
          </cell>
          <cell r="F975" t="str">
            <v xml:space="preserve"> </v>
          </cell>
          <cell r="G975" t="str">
            <v xml:space="preserve"> </v>
          </cell>
          <cell r="H975" t="str">
            <v xml:space="preserve"> </v>
          </cell>
          <cell r="I975" t="str">
            <v xml:space="preserve"> </v>
          </cell>
        </row>
        <row r="976">
          <cell r="A976" t="str">
            <v xml:space="preserve"> </v>
          </cell>
          <cell r="B976" t="str">
            <v xml:space="preserve"> </v>
          </cell>
          <cell r="C976" t="str">
            <v xml:space="preserve"> </v>
          </cell>
          <cell r="D976" t="str">
            <v xml:space="preserve"> </v>
          </cell>
          <cell r="E976" t="str">
            <v xml:space="preserve"> </v>
          </cell>
          <cell r="F976" t="str">
            <v xml:space="preserve"> </v>
          </cell>
          <cell r="G976" t="str">
            <v xml:space="preserve"> </v>
          </cell>
          <cell r="H976" t="str">
            <v xml:space="preserve"> </v>
          </cell>
          <cell r="I976" t="str">
            <v xml:space="preserve"> </v>
          </cell>
        </row>
        <row r="977">
          <cell r="A977" t="str">
            <v>-</v>
          </cell>
          <cell r="B977" t="str">
            <v>-</v>
          </cell>
          <cell r="C977" t="str">
            <v>-</v>
          </cell>
          <cell r="D977" t="str">
            <v>-</v>
          </cell>
          <cell r="E977" t="str">
            <v>-</v>
          </cell>
          <cell r="F977" t="str">
            <v>-</v>
          </cell>
          <cell r="G977" t="str">
            <v>-</v>
          </cell>
          <cell r="H977" t="str">
            <v>-</v>
          </cell>
          <cell r="I977" t="str">
            <v>-</v>
          </cell>
        </row>
        <row r="978">
          <cell r="A978" t="str">
            <v xml:space="preserve"> </v>
          </cell>
          <cell r="B978" t="str">
            <v>1</v>
          </cell>
          <cell r="C978" t="str">
            <v xml:space="preserve"> </v>
          </cell>
          <cell r="D978" t="str">
            <v>2</v>
          </cell>
          <cell r="E978" t="str">
            <v xml:space="preserve"> </v>
          </cell>
          <cell r="F978" t="str">
            <v>3</v>
          </cell>
          <cell r="G978" t="str">
            <v xml:space="preserve"> </v>
          </cell>
          <cell r="H978" t="str">
            <v>4</v>
          </cell>
          <cell r="I978" t="str">
            <v xml:space="preserve"> </v>
          </cell>
        </row>
        <row r="979">
          <cell r="A979" t="str">
            <v xml:space="preserve"> </v>
          </cell>
          <cell r="B979" t="str">
            <v>Full time</v>
          </cell>
          <cell r="C979" t="str">
            <v xml:space="preserve"> </v>
          </cell>
          <cell r="D979" t="str">
            <v>Mainly on</v>
          </cell>
          <cell r="E979" t="str">
            <v xml:space="preserve"> </v>
          </cell>
          <cell r="F979" t="str">
            <v>Part-time</v>
          </cell>
          <cell r="G979" t="str">
            <v xml:space="preserve"> </v>
          </cell>
          <cell r="H979" t="str">
            <v xml:space="preserve"> </v>
          </cell>
          <cell r="I979" t="str">
            <v xml:space="preserve"> </v>
          </cell>
        </row>
        <row r="980">
          <cell r="A980" t="str">
            <v xml:space="preserve"> </v>
          </cell>
          <cell r="B980" t="str">
            <v>on R&amp;D</v>
          </cell>
          <cell r="C980" t="str">
            <v xml:space="preserve"> </v>
          </cell>
          <cell r="D980" t="str">
            <v>R&amp;D</v>
          </cell>
          <cell r="E980" t="str">
            <v xml:space="preserve"> </v>
          </cell>
          <cell r="F980" t="str">
            <v>on R&amp;D</v>
          </cell>
          <cell r="G980" t="str">
            <v xml:space="preserve"> </v>
          </cell>
          <cell r="H980" t="str">
            <v>TOTAL</v>
          </cell>
          <cell r="I980" t="str">
            <v xml:space="preserve"> </v>
          </cell>
        </row>
        <row r="981">
          <cell r="A981" t="str">
            <v xml:space="preserve"> </v>
          </cell>
          <cell r="B981" t="str">
            <v>(&gt; 90 %)</v>
          </cell>
          <cell r="C981" t="str">
            <v xml:space="preserve"> </v>
          </cell>
          <cell r="D981" t="str">
            <v>(50 to 90%)</v>
          </cell>
          <cell r="E981" t="str">
            <v xml:space="preserve"> </v>
          </cell>
          <cell r="F981" t="str">
            <v>(&lt; 50 %)</v>
          </cell>
          <cell r="G981" t="str">
            <v xml:space="preserve"> </v>
          </cell>
          <cell r="H981" t="str">
            <v xml:space="preserve"> </v>
          </cell>
          <cell r="I981" t="str">
            <v xml:space="preserve"> </v>
          </cell>
        </row>
        <row r="982">
          <cell r="A982" t="str">
            <v>-</v>
          </cell>
          <cell r="B982" t="str">
            <v>-</v>
          </cell>
          <cell r="C982" t="str">
            <v>-</v>
          </cell>
          <cell r="D982" t="str">
            <v>-</v>
          </cell>
          <cell r="E982" t="str">
            <v>-</v>
          </cell>
          <cell r="F982" t="str">
            <v>-</v>
          </cell>
          <cell r="G982" t="str">
            <v>-</v>
          </cell>
          <cell r="H982" t="str">
            <v>-</v>
          </cell>
          <cell r="I982" t="str">
            <v>-</v>
          </cell>
        </row>
        <row r="983">
          <cell r="A983" t="str">
            <v>BUSINESS ENTERPRISE SECTOR</v>
          </cell>
          <cell r="B983" t="str">
            <v xml:space="preserve"> </v>
          </cell>
          <cell r="C983" t="str">
            <v xml:space="preserve"> </v>
          </cell>
          <cell r="D983" t="str">
            <v xml:space="preserve"> </v>
          </cell>
          <cell r="E983" t="str">
            <v xml:space="preserve"> </v>
          </cell>
          <cell r="F983" t="str">
            <v xml:space="preserve"> </v>
          </cell>
          <cell r="G983" t="str">
            <v xml:space="preserve"> </v>
          </cell>
          <cell r="H983" t="str">
            <v xml:space="preserve"> </v>
          </cell>
          <cell r="I983" t="str">
            <v xml:space="preserve"> </v>
          </cell>
        </row>
        <row r="984">
          <cell r="A984" t="str">
            <v xml:space="preserve">  QUALIFICATION</v>
          </cell>
          <cell r="B984" t="str">
            <v xml:space="preserve"> </v>
          </cell>
          <cell r="C984" t="str">
            <v xml:space="preserve"> </v>
          </cell>
          <cell r="D984" t="str">
            <v xml:space="preserve"> </v>
          </cell>
          <cell r="E984" t="str">
            <v xml:space="preserve"> </v>
          </cell>
          <cell r="F984" t="str">
            <v xml:space="preserve"> </v>
          </cell>
          <cell r="G984" t="str">
            <v xml:space="preserve"> </v>
          </cell>
          <cell r="H984" t="str">
            <v xml:space="preserve"> </v>
          </cell>
          <cell r="I984" t="str">
            <v xml:space="preserve"> </v>
          </cell>
        </row>
        <row r="985">
          <cell r="A985" t="str">
            <v xml:space="preserve"> 1. UNIVERSITY PhD LEVEL DEGREES</v>
          </cell>
          <cell r="B985" t="str">
            <v xml:space="preserve"> </v>
          </cell>
          <cell r="C985" t="str">
            <v xml:space="preserve"> </v>
          </cell>
          <cell r="D985" t="str">
            <v xml:space="preserve"> </v>
          </cell>
          <cell r="E985" t="str">
            <v xml:space="preserve"> </v>
          </cell>
          <cell r="F985" t="str">
            <v xml:space="preserve"> </v>
          </cell>
          <cell r="H985">
            <v>1565</v>
          </cell>
          <cell r="I985" t="str">
            <v xml:space="preserve"> </v>
          </cell>
        </row>
        <row r="986">
          <cell r="A986" t="str">
            <v xml:space="preserve"> 2. OTHER UNIVERSITY DEGREES</v>
          </cell>
          <cell r="B986" t="str">
            <v xml:space="preserve"> </v>
          </cell>
          <cell r="C986" t="str">
            <v xml:space="preserve"> </v>
          </cell>
          <cell r="D986" t="str">
            <v xml:space="preserve"> </v>
          </cell>
          <cell r="E986" t="str">
            <v xml:space="preserve"> </v>
          </cell>
          <cell r="F986" t="str">
            <v xml:space="preserve"> </v>
          </cell>
          <cell r="H986">
            <v>11061</v>
          </cell>
          <cell r="I986" t="str">
            <v xml:space="preserve"> </v>
          </cell>
        </row>
        <row r="987">
          <cell r="A987" t="str">
            <v xml:space="preserve"> 3. SUB TOTAL UNIVERSITY DEGREES</v>
          </cell>
          <cell r="B987" t="str">
            <v xml:space="preserve"> </v>
          </cell>
          <cell r="C987" t="str">
            <v xml:space="preserve"> </v>
          </cell>
          <cell r="D987" t="str">
            <v xml:space="preserve"> </v>
          </cell>
          <cell r="E987" t="str">
            <v xml:space="preserve"> </v>
          </cell>
          <cell r="F987" t="str">
            <v xml:space="preserve"> </v>
          </cell>
          <cell r="H987">
            <v>12626</v>
          </cell>
          <cell r="I987" t="str">
            <v xml:space="preserve"> </v>
          </cell>
        </row>
        <row r="988">
          <cell r="A988" t="str">
            <v xml:space="preserve"> 4. OTHER POST-SECONDARY</v>
          </cell>
          <cell r="B988" t="str">
            <v xml:space="preserve"> </v>
          </cell>
          <cell r="C988" t="str">
            <v xml:space="preserve"> </v>
          </cell>
          <cell r="D988" t="str">
            <v xml:space="preserve"> </v>
          </cell>
          <cell r="E988" t="str">
            <v xml:space="preserve"> </v>
          </cell>
          <cell r="F988" t="str">
            <v xml:space="preserve"> </v>
          </cell>
          <cell r="G988" t="str">
            <v xml:space="preserve"> </v>
          </cell>
          <cell r="H988" t="str">
            <v xml:space="preserve"> </v>
          </cell>
          <cell r="I988" t="str">
            <v xml:space="preserve"> </v>
          </cell>
        </row>
        <row r="989">
          <cell r="A989" t="str">
            <v xml:space="preserve"> 5. SECONDARY</v>
          </cell>
          <cell r="B989" t="str">
            <v xml:space="preserve"> </v>
          </cell>
          <cell r="C989" t="str">
            <v xml:space="preserve"> </v>
          </cell>
          <cell r="D989" t="str">
            <v xml:space="preserve"> </v>
          </cell>
          <cell r="E989" t="str">
            <v xml:space="preserve"> </v>
          </cell>
          <cell r="F989" t="str">
            <v xml:space="preserve"> </v>
          </cell>
          <cell r="G989" t="str">
            <v xml:space="preserve"> </v>
          </cell>
          <cell r="H989" t="str">
            <v xml:space="preserve"> </v>
          </cell>
          <cell r="I989" t="str">
            <v xml:space="preserve"> </v>
          </cell>
        </row>
        <row r="990">
          <cell r="A990" t="str">
            <v xml:space="preserve"> 6. OTHER</v>
          </cell>
          <cell r="B990" t="str">
            <v xml:space="preserve"> </v>
          </cell>
          <cell r="C990" t="str">
            <v xml:space="preserve"> </v>
          </cell>
          <cell r="D990" t="str">
            <v xml:space="preserve"> </v>
          </cell>
          <cell r="E990" t="str">
            <v xml:space="preserve"> </v>
          </cell>
          <cell r="F990" t="str">
            <v xml:space="preserve"> </v>
          </cell>
          <cell r="G990" t="str">
            <v xml:space="preserve"> </v>
          </cell>
          <cell r="H990" t="str">
            <v xml:space="preserve"> </v>
          </cell>
          <cell r="I990" t="str">
            <v xml:space="preserve"> </v>
          </cell>
        </row>
        <row r="991">
          <cell r="A991" t="str">
            <v xml:space="preserve"> 7. NOT SPECIFIED</v>
          </cell>
          <cell r="B991" t="str">
            <v xml:space="preserve"> </v>
          </cell>
          <cell r="C991" t="str">
            <v xml:space="preserve"> </v>
          </cell>
          <cell r="D991" t="str">
            <v xml:space="preserve"> </v>
          </cell>
          <cell r="E991" t="str">
            <v xml:space="preserve"> </v>
          </cell>
          <cell r="F991" t="str">
            <v xml:space="preserve"> </v>
          </cell>
          <cell r="H991">
            <v>4749</v>
          </cell>
          <cell r="I991" t="str">
            <v xml:space="preserve"> </v>
          </cell>
        </row>
        <row r="992">
          <cell r="A992" t="str">
            <v xml:space="preserve"> 8. TOTAL</v>
          </cell>
          <cell r="B992" t="str">
            <v xml:space="preserve"> </v>
          </cell>
          <cell r="C992" t="str">
            <v xml:space="preserve"> </v>
          </cell>
          <cell r="D992" t="str">
            <v xml:space="preserve"> </v>
          </cell>
          <cell r="E992" t="str">
            <v xml:space="preserve"> </v>
          </cell>
          <cell r="F992" t="str">
            <v xml:space="preserve"> </v>
          </cell>
          <cell r="H992">
            <v>17375</v>
          </cell>
          <cell r="I992" t="str">
            <v xml:space="preserve"> </v>
          </cell>
        </row>
        <row r="993">
          <cell r="A993" t="str">
            <v>-</v>
          </cell>
          <cell r="B993" t="str">
            <v>-</v>
          </cell>
          <cell r="C993" t="str">
            <v>-</v>
          </cell>
          <cell r="D993" t="str">
            <v>-</v>
          </cell>
          <cell r="E993" t="str">
            <v>-</v>
          </cell>
          <cell r="F993" t="str">
            <v>-</v>
          </cell>
          <cell r="G993" t="str">
            <v>-</v>
          </cell>
          <cell r="H993" t="str">
            <v>-</v>
          </cell>
          <cell r="I993" t="str">
            <v>-</v>
          </cell>
        </row>
        <row r="994">
          <cell r="A994" t="str">
            <v>GOVERNMENT SECTOR</v>
          </cell>
          <cell r="B994" t="str">
            <v xml:space="preserve"> </v>
          </cell>
          <cell r="C994" t="str">
            <v xml:space="preserve"> </v>
          </cell>
          <cell r="D994" t="str">
            <v xml:space="preserve"> </v>
          </cell>
          <cell r="E994" t="str">
            <v xml:space="preserve"> </v>
          </cell>
          <cell r="F994" t="str">
            <v xml:space="preserve"> </v>
          </cell>
          <cell r="G994" t="str">
            <v xml:space="preserve"> </v>
          </cell>
          <cell r="H994" t="str">
            <v xml:space="preserve"> </v>
          </cell>
          <cell r="I994" t="str">
            <v xml:space="preserve"> </v>
          </cell>
        </row>
        <row r="995">
          <cell r="A995" t="str">
            <v xml:space="preserve">  QUALIFICATION</v>
          </cell>
          <cell r="B995" t="str">
            <v xml:space="preserve"> </v>
          </cell>
          <cell r="C995" t="str">
            <v xml:space="preserve"> </v>
          </cell>
          <cell r="D995" t="str">
            <v xml:space="preserve"> </v>
          </cell>
          <cell r="E995" t="str">
            <v xml:space="preserve"> </v>
          </cell>
          <cell r="F995" t="str">
            <v xml:space="preserve"> </v>
          </cell>
          <cell r="G995" t="str">
            <v xml:space="preserve"> </v>
          </cell>
          <cell r="H995" t="str">
            <v xml:space="preserve"> </v>
          </cell>
          <cell r="I995" t="str">
            <v xml:space="preserve"> </v>
          </cell>
        </row>
        <row r="996">
          <cell r="A996" t="str">
            <v xml:space="preserve"> 9. UNIVERSITY PhD LEVEL DEGREES</v>
          </cell>
          <cell r="B996" t="str">
            <v xml:space="preserve"> </v>
          </cell>
          <cell r="C996" t="str">
            <v xml:space="preserve"> </v>
          </cell>
          <cell r="D996" t="str">
            <v xml:space="preserve"> </v>
          </cell>
          <cell r="E996" t="str">
            <v xml:space="preserve"> </v>
          </cell>
          <cell r="F996" t="str">
            <v xml:space="preserve"> </v>
          </cell>
          <cell r="G996" t="str">
            <v xml:space="preserve"> </v>
          </cell>
          <cell r="H996">
            <v>1062</v>
          </cell>
          <cell r="I996" t="str">
            <v xml:space="preserve"> </v>
          </cell>
        </row>
        <row r="997">
          <cell r="A997" t="str">
            <v>10. OTHER UNIVERSITY DEGREES</v>
          </cell>
          <cell r="B997" t="str">
            <v xml:space="preserve"> </v>
          </cell>
          <cell r="C997" t="str">
            <v xml:space="preserve"> </v>
          </cell>
          <cell r="D997" t="str">
            <v xml:space="preserve"> </v>
          </cell>
          <cell r="E997" t="str">
            <v xml:space="preserve"> </v>
          </cell>
          <cell r="F997" t="str">
            <v xml:space="preserve"> </v>
          </cell>
          <cell r="G997" t="str">
            <v xml:space="preserve"> </v>
          </cell>
          <cell r="H997">
            <v>2909</v>
          </cell>
          <cell r="I997" t="str">
            <v xml:space="preserve"> </v>
          </cell>
        </row>
        <row r="998">
          <cell r="A998" t="str">
            <v>11. SUB TOTAL UNIVERSITY DEGREES</v>
          </cell>
          <cell r="B998" t="str">
            <v xml:space="preserve"> </v>
          </cell>
          <cell r="C998" t="str">
            <v xml:space="preserve"> </v>
          </cell>
          <cell r="D998" t="str">
            <v xml:space="preserve"> </v>
          </cell>
          <cell r="E998" t="str">
            <v xml:space="preserve"> </v>
          </cell>
          <cell r="F998" t="str">
            <v xml:space="preserve"> </v>
          </cell>
          <cell r="G998" t="str">
            <v xml:space="preserve"> </v>
          </cell>
          <cell r="H998">
            <v>3971</v>
          </cell>
          <cell r="I998" t="str">
            <v xml:space="preserve"> </v>
          </cell>
        </row>
        <row r="999">
          <cell r="A999" t="str">
            <v>12. OTHER POST-SECONDARY</v>
          </cell>
          <cell r="B999" t="str">
            <v xml:space="preserve"> </v>
          </cell>
          <cell r="C999" t="str">
            <v xml:space="preserve"> </v>
          </cell>
          <cell r="D999" t="str">
            <v xml:space="preserve"> </v>
          </cell>
          <cell r="E999" t="str">
            <v xml:space="preserve"> </v>
          </cell>
          <cell r="F999" t="str">
            <v xml:space="preserve"> </v>
          </cell>
          <cell r="G999" t="str">
            <v xml:space="preserve"> </v>
          </cell>
          <cell r="H999" t="str">
            <v xml:space="preserve"> </v>
          </cell>
          <cell r="I999" t="str">
            <v xml:space="preserve"> </v>
          </cell>
        </row>
        <row r="1000">
          <cell r="A1000" t="str">
            <v>13. SECONDARY</v>
          </cell>
          <cell r="B1000" t="str">
            <v xml:space="preserve"> </v>
          </cell>
          <cell r="C1000" t="str">
            <v xml:space="preserve"> </v>
          </cell>
          <cell r="D1000" t="str">
            <v xml:space="preserve"> </v>
          </cell>
          <cell r="E1000" t="str">
            <v xml:space="preserve"> </v>
          </cell>
          <cell r="F1000" t="str">
            <v xml:space="preserve"> </v>
          </cell>
          <cell r="G1000" t="str">
            <v xml:space="preserve"> </v>
          </cell>
          <cell r="H1000" t="str">
            <v xml:space="preserve"> </v>
          </cell>
          <cell r="I1000" t="str">
            <v xml:space="preserve"> </v>
          </cell>
        </row>
        <row r="1001">
          <cell r="A1001" t="str">
            <v>14. OTHER</v>
          </cell>
          <cell r="B1001" t="str">
            <v xml:space="preserve"> </v>
          </cell>
          <cell r="C1001" t="str">
            <v xml:space="preserve"> </v>
          </cell>
          <cell r="D1001" t="str">
            <v xml:space="preserve"> </v>
          </cell>
          <cell r="E1001" t="str">
            <v xml:space="preserve"> </v>
          </cell>
          <cell r="F1001" t="str">
            <v xml:space="preserve"> </v>
          </cell>
          <cell r="G1001" t="str">
            <v xml:space="preserve"> </v>
          </cell>
          <cell r="H1001" t="str">
            <v xml:space="preserve"> </v>
          </cell>
          <cell r="I1001" t="str">
            <v xml:space="preserve"> </v>
          </cell>
        </row>
        <row r="1002">
          <cell r="A1002" t="str">
            <v>15. NOT SPECIFIED</v>
          </cell>
          <cell r="B1002" t="str">
            <v xml:space="preserve"> </v>
          </cell>
          <cell r="C1002" t="str">
            <v xml:space="preserve"> </v>
          </cell>
          <cell r="D1002" t="str">
            <v xml:space="preserve"> </v>
          </cell>
          <cell r="E1002" t="str">
            <v xml:space="preserve"> </v>
          </cell>
          <cell r="F1002" t="str">
            <v xml:space="preserve"> </v>
          </cell>
          <cell r="G1002" t="str">
            <v xml:space="preserve"> </v>
          </cell>
          <cell r="H1002">
            <v>2413</v>
          </cell>
          <cell r="I1002" t="str">
            <v xml:space="preserve"> </v>
          </cell>
        </row>
        <row r="1003">
          <cell r="A1003" t="str">
            <v>16. TOTAL</v>
          </cell>
          <cell r="B1003" t="str">
            <v xml:space="preserve"> </v>
          </cell>
          <cell r="C1003" t="str">
            <v xml:space="preserve"> </v>
          </cell>
          <cell r="D1003" t="str">
            <v xml:space="preserve"> </v>
          </cell>
          <cell r="E1003" t="str">
            <v xml:space="preserve"> </v>
          </cell>
          <cell r="F1003" t="str">
            <v xml:space="preserve"> </v>
          </cell>
          <cell r="G1003" t="str">
            <v xml:space="preserve"> </v>
          </cell>
          <cell r="H1003">
            <v>6384</v>
          </cell>
          <cell r="I1003" t="str">
            <v xml:space="preserve"> </v>
          </cell>
        </row>
        <row r="1004">
          <cell r="A1004" t="str">
            <v>-</v>
          </cell>
          <cell r="B1004" t="str">
            <v>-</v>
          </cell>
          <cell r="C1004" t="str">
            <v>-</v>
          </cell>
          <cell r="D1004" t="str">
            <v>-</v>
          </cell>
          <cell r="E1004" t="str">
            <v>-</v>
          </cell>
          <cell r="F1004" t="str">
            <v>-</v>
          </cell>
          <cell r="G1004" t="str">
            <v>-</v>
          </cell>
          <cell r="H1004" t="str">
            <v>-</v>
          </cell>
          <cell r="I1004" t="str">
            <v>-</v>
          </cell>
        </row>
        <row r="1005">
          <cell r="A1005" t="str">
            <v>HIGHER EDUCATION SECTOR</v>
          </cell>
          <cell r="B1005" t="str">
            <v xml:space="preserve"> </v>
          </cell>
          <cell r="C1005" t="str">
            <v xml:space="preserve"> </v>
          </cell>
          <cell r="D1005" t="str">
            <v xml:space="preserve"> </v>
          </cell>
          <cell r="E1005" t="str">
            <v xml:space="preserve"> </v>
          </cell>
          <cell r="F1005" t="str">
            <v xml:space="preserve"> </v>
          </cell>
          <cell r="G1005" t="str">
            <v xml:space="preserve"> </v>
          </cell>
          <cell r="H1005" t="str">
            <v xml:space="preserve"> </v>
          </cell>
          <cell r="I1005" t="str">
            <v xml:space="preserve"> </v>
          </cell>
        </row>
        <row r="1006">
          <cell r="A1006" t="str">
            <v xml:space="preserve">  QUALIFICATION</v>
          </cell>
          <cell r="B1006" t="str">
            <v xml:space="preserve"> </v>
          </cell>
          <cell r="C1006" t="str">
            <v xml:space="preserve"> </v>
          </cell>
          <cell r="D1006" t="str">
            <v xml:space="preserve"> </v>
          </cell>
          <cell r="E1006" t="str">
            <v xml:space="preserve"> </v>
          </cell>
          <cell r="F1006" t="str">
            <v xml:space="preserve"> </v>
          </cell>
          <cell r="G1006" t="str">
            <v xml:space="preserve"> </v>
          </cell>
          <cell r="H1006" t="str">
            <v xml:space="preserve"> </v>
          </cell>
          <cell r="I1006" t="str">
            <v xml:space="preserve"> </v>
          </cell>
        </row>
        <row r="1007">
          <cell r="A1007" t="str">
            <v>17. UNIVERSITY PhD LEVEL DEGREES</v>
          </cell>
          <cell r="B1007">
            <v>592</v>
          </cell>
          <cell r="C1007" t="str">
            <v xml:space="preserve"> </v>
          </cell>
          <cell r="D1007">
            <v>30</v>
          </cell>
          <cell r="E1007" t="str">
            <v xml:space="preserve"> </v>
          </cell>
          <cell r="F1007">
            <v>3846</v>
          </cell>
          <cell r="G1007" t="str">
            <v xml:space="preserve"> </v>
          </cell>
          <cell r="H1007">
            <v>4468</v>
          </cell>
          <cell r="I1007" t="str">
            <v xml:space="preserve"> </v>
          </cell>
        </row>
        <row r="1008">
          <cell r="A1008" t="str">
            <v>18. OTHER UNIVERSITY DEGREES</v>
          </cell>
          <cell r="B1008">
            <v>415</v>
          </cell>
          <cell r="C1008" t="str">
            <v xml:space="preserve"> </v>
          </cell>
          <cell r="D1008">
            <v>3075</v>
          </cell>
          <cell r="E1008" t="str">
            <v xml:space="preserve"> </v>
          </cell>
          <cell r="F1008">
            <v>6406</v>
          </cell>
          <cell r="G1008" t="str">
            <v xml:space="preserve"> </v>
          </cell>
          <cell r="H1008">
            <v>9896</v>
          </cell>
          <cell r="I1008" t="str">
            <v xml:space="preserve"> </v>
          </cell>
        </row>
        <row r="1009">
          <cell r="A1009" t="str">
            <v>19. SUB TOTAL UNIVERSITY DEGREES</v>
          </cell>
          <cell r="B1009">
            <v>1007</v>
          </cell>
          <cell r="C1009" t="str">
            <v xml:space="preserve"> </v>
          </cell>
          <cell r="D1009">
            <v>3105</v>
          </cell>
          <cell r="E1009" t="str">
            <v xml:space="preserve"> </v>
          </cell>
          <cell r="F1009">
            <v>10252</v>
          </cell>
          <cell r="G1009" t="str">
            <v xml:space="preserve"> </v>
          </cell>
          <cell r="H1009">
            <v>14364</v>
          </cell>
          <cell r="I1009" t="str">
            <v xml:space="preserve"> </v>
          </cell>
        </row>
        <row r="1010">
          <cell r="A1010" t="str">
            <v>20. OTHER POST-SECONDARY</v>
          </cell>
          <cell r="B1010" t="str">
            <v xml:space="preserve"> </v>
          </cell>
          <cell r="C1010" t="str">
            <v xml:space="preserve"> </v>
          </cell>
          <cell r="D1010" t="str">
            <v xml:space="preserve"> </v>
          </cell>
          <cell r="E1010" t="str">
            <v xml:space="preserve"> </v>
          </cell>
          <cell r="F1010" t="str">
            <v xml:space="preserve"> </v>
          </cell>
          <cell r="G1010" t="str">
            <v xml:space="preserve"> </v>
          </cell>
          <cell r="H1010" t="str">
            <v xml:space="preserve"> </v>
          </cell>
          <cell r="I1010" t="str">
            <v xml:space="preserve"> </v>
          </cell>
        </row>
        <row r="1011">
          <cell r="A1011" t="str">
            <v>21. SECONDARY</v>
          </cell>
          <cell r="B1011" t="str">
            <v xml:space="preserve"> </v>
          </cell>
          <cell r="C1011" t="str">
            <v xml:space="preserve"> </v>
          </cell>
          <cell r="D1011" t="str">
            <v xml:space="preserve"> </v>
          </cell>
          <cell r="E1011" t="str">
            <v xml:space="preserve"> </v>
          </cell>
          <cell r="F1011" t="str">
            <v xml:space="preserve"> </v>
          </cell>
          <cell r="G1011" t="str">
            <v xml:space="preserve"> </v>
          </cell>
          <cell r="H1011" t="str">
            <v xml:space="preserve"> </v>
          </cell>
          <cell r="I1011" t="str">
            <v xml:space="preserve"> </v>
          </cell>
        </row>
        <row r="1012">
          <cell r="A1012" t="str">
            <v>22. OTHER</v>
          </cell>
          <cell r="B1012" t="str">
            <v xml:space="preserve"> </v>
          </cell>
          <cell r="C1012" t="str">
            <v xml:space="preserve"> </v>
          </cell>
          <cell r="D1012" t="str">
            <v xml:space="preserve"> </v>
          </cell>
          <cell r="E1012" t="str">
            <v xml:space="preserve"> </v>
          </cell>
          <cell r="F1012" t="str">
            <v xml:space="preserve"> </v>
          </cell>
          <cell r="G1012" t="str">
            <v xml:space="preserve"> </v>
          </cell>
          <cell r="H1012" t="str">
            <v xml:space="preserve"> </v>
          </cell>
          <cell r="I1012" t="str">
            <v xml:space="preserve"> </v>
          </cell>
        </row>
        <row r="1013">
          <cell r="A1013" t="str">
            <v>23. NOT SPECIFIED</v>
          </cell>
          <cell r="B1013" t="str">
            <v xml:space="preserve"> </v>
          </cell>
          <cell r="C1013" t="str">
            <v xml:space="preserve"> </v>
          </cell>
          <cell r="D1013" t="str">
            <v xml:space="preserve"> </v>
          </cell>
          <cell r="E1013" t="str">
            <v xml:space="preserve"> </v>
          </cell>
          <cell r="F1013" t="str">
            <v xml:space="preserve"> </v>
          </cell>
          <cell r="G1013" t="str">
            <v xml:space="preserve"> </v>
          </cell>
          <cell r="H1013">
            <v>5705</v>
          </cell>
          <cell r="I1013" t="str">
            <v xml:space="preserve"> </v>
          </cell>
        </row>
        <row r="1014">
          <cell r="A1014" t="str">
            <v>24. TOTAL</v>
          </cell>
          <cell r="B1014" t="str">
            <v xml:space="preserve"> </v>
          </cell>
          <cell r="C1014" t="str">
            <v xml:space="preserve"> </v>
          </cell>
          <cell r="D1014" t="str">
            <v xml:space="preserve"> </v>
          </cell>
          <cell r="E1014" t="str">
            <v xml:space="preserve"> </v>
          </cell>
          <cell r="F1014" t="str">
            <v xml:space="preserve"> </v>
          </cell>
          <cell r="G1014" t="str">
            <v xml:space="preserve"> </v>
          </cell>
          <cell r="H1014">
            <v>20069</v>
          </cell>
          <cell r="I1014" t="str">
            <v xml:space="preserve"> </v>
          </cell>
        </row>
        <row r="1015">
          <cell r="A1015" t="str">
            <v>-</v>
          </cell>
          <cell r="B1015" t="str">
            <v>-</v>
          </cell>
          <cell r="C1015" t="str">
            <v>-</v>
          </cell>
          <cell r="D1015" t="str">
            <v>-</v>
          </cell>
          <cell r="E1015" t="str">
            <v>-</v>
          </cell>
          <cell r="F1015" t="str">
            <v>-</v>
          </cell>
          <cell r="G1015" t="str">
            <v>-</v>
          </cell>
          <cell r="H1015" t="str">
            <v>-</v>
          </cell>
          <cell r="I1015" t="str">
            <v>-</v>
          </cell>
        </row>
        <row r="1016">
          <cell r="A1016" t="str">
            <v>PRIVATE NON PROFIT SECTOR</v>
          </cell>
          <cell r="B1016" t="str">
            <v xml:space="preserve"> </v>
          </cell>
          <cell r="C1016" t="str">
            <v xml:space="preserve"> </v>
          </cell>
          <cell r="D1016" t="str">
            <v xml:space="preserve"> </v>
          </cell>
          <cell r="E1016" t="str">
            <v xml:space="preserve"> </v>
          </cell>
          <cell r="F1016" t="str">
            <v xml:space="preserve"> </v>
          </cell>
          <cell r="G1016" t="str">
            <v xml:space="preserve"> </v>
          </cell>
          <cell r="H1016" t="str">
            <v xml:space="preserve"> </v>
          </cell>
          <cell r="I1016" t="str">
            <v xml:space="preserve"> </v>
          </cell>
        </row>
        <row r="1017">
          <cell r="A1017" t="str">
            <v xml:space="preserve">  QUALIFICATION</v>
          </cell>
          <cell r="B1017" t="str">
            <v xml:space="preserve"> </v>
          </cell>
          <cell r="C1017" t="str">
            <v xml:space="preserve"> </v>
          </cell>
          <cell r="D1017" t="str">
            <v xml:space="preserve"> </v>
          </cell>
          <cell r="E1017" t="str">
            <v xml:space="preserve"> </v>
          </cell>
          <cell r="F1017" t="str">
            <v xml:space="preserve"> </v>
          </cell>
          <cell r="G1017" t="str">
            <v xml:space="preserve"> </v>
          </cell>
          <cell r="H1017" t="str">
            <v xml:space="preserve"> </v>
          </cell>
          <cell r="I1017" t="str">
            <v xml:space="preserve"> </v>
          </cell>
        </row>
        <row r="1018">
          <cell r="A1018" t="str">
            <v>25. UNIVERSITY PhD LEVEL DEGREES</v>
          </cell>
          <cell r="B1018" t="str">
            <v xml:space="preserve"> </v>
          </cell>
          <cell r="C1018" t="str">
            <v xml:space="preserve"> </v>
          </cell>
          <cell r="D1018" t="str">
            <v xml:space="preserve"> </v>
          </cell>
          <cell r="E1018" t="str">
            <v xml:space="preserve"> </v>
          </cell>
          <cell r="F1018" t="str">
            <v xml:space="preserve"> </v>
          </cell>
          <cell r="G1018" t="str">
            <v xml:space="preserve"> </v>
          </cell>
          <cell r="H1018" t="str">
            <v xml:space="preserve"> </v>
          </cell>
          <cell r="I1018" t="str">
            <v xml:space="preserve"> </v>
          </cell>
        </row>
        <row r="1019">
          <cell r="A1019" t="str">
            <v>26. OTHER UNIVERSITY DEGREES</v>
          </cell>
          <cell r="B1019" t="str">
            <v xml:space="preserve"> </v>
          </cell>
          <cell r="C1019" t="str">
            <v xml:space="preserve"> </v>
          </cell>
          <cell r="D1019" t="str">
            <v xml:space="preserve"> </v>
          </cell>
          <cell r="E1019" t="str">
            <v xml:space="preserve"> </v>
          </cell>
          <cell r="F1019" t="str">
            <v xml:space="preserve"> </v>
          </cell>
          <cell r="G1019" t="str">
            <v xml:space="preserve"> </v>
          </cell>
          <cell r="H1019" t="str">
            <v xml:space="preserve"> </v>
          </cell>
          <cell r="I1019" t="str">
            <v xml:space="preserve"> </v>
          </cell>
        </row>
        <row r="1020">
          <cell r="A1020" t="str">
            <v>27. SUB TOTAL UNIVERSITY DEGREES</v>
          </cell>
          <cell r="B1020" t="str">
            <v xml:space="preserve"> </v>
          </cell>
          <cell r="C1020" t="str">
            <v xml:space="preserve"> </v>
          </cell>
          <cell r="D1020" t="str">
            <v xml:space="preserve"> </v>
          </cell>
          <cell r="E1020" t="str">
            <v xml:space="preserve"> </v>
          </cell>
          <cell r="F1020" t="str">
            <v xml:space="preserve"> </v>
          </cell>
          <cell r="G1020" t="str">
            <v xml:space="preserve"> </v>
          </cell>
          <cell r="H1020" t="str">
            <v xml:space="preserve"> </v>
          </cell>
          <cell r="I1020" t="str">
            <v xml:space="preserve"> </v>
          </cell>
        </row>
        <row r="1021">
          <cell r="A1021" t="str">
            <v>28. OTHER POST-SECONDARY</v>
          </cell>
          <cell r="B1021" t="str">
            <v xml:space="preserve"> </v>
          </cell>
          <cell r="C1021" t="str">
            <v xml:space="preserve"> </v>
          </cell>
          <cell r="D1021" t="str">
            <v xml:space="preserve"> </v>
          </cell>
          <cell r="E1021" t="str">
            <v xml:space="preserve"> </v>
          </cell>
          <cell r="F1021" t="str">
            <v xml:space="preserve"> </v>
          </cell>
          <cell r="G1021" t="str">
            <v xml:space="preserve"> </v>
          </cell>
          <cell r="H1021" t="str">
            <v xml:space="preserve"> </v>
          </cell>
          <cell r="I1021" t="str">
            <v xml:space="preserve"> </v>
          </cell>
        </row>
        <row r="1022">
          <cell r="A1022" t="str">
            <v>29. SECONDARY</v>
          </cell>
          <cell r="B1022" t="str">
            <v xml:space="preserve"> </v>
          </cell>
          <cell r="C1022" t="str">
            <v xml:space="preserve"> </v>
          </cell>
          <cell r="D1022" t="str">
            <v xml:space="preserve"> </v>
          </cell>
          <cell r="E1022" t="str">
            <v xml:space="preserve"> </v>
          </cell>
          <cell r="F1022" t="str">
            <v xml:space="preserve"> </v>
          </cell>
          <cell r="G1022" t="str">
            <v xml:space="preserve"> </v>
          </cell>
          <cell r="H1022" t="str">
            <v xml:space="preserve"> </v>
          </cell>
          <cell r="I1022" t="str">
            <v xml:space="preserve"> </v>
          </cell>
        </row>
        <row r="1023">
          <cell r="A1023" t="str">
            <v>30. OTHER</v>
          </cell>
          <cell r="B1023" t="str">
            <v xml:space="preserve"> </v>
          </cell>
          <cell r="C1023" t="str">
            <v xml:space="preserve"> </v>
          </cell>
          <cell r="D1023" t="str">
            <v xml:space="preserve"> </v>
          </cell>
          <cell r="E1023" t="str">
            <v xml:space="preserve"> </v>
          </cell>
          <cell r="F1023" t="str">
            <v xml:space="preserve"> </v>
          </cell>
          <cell r="G1023" t="str">
            <v xml:space="preserve"> </v>
          </cell>
          <cell r="H1023" t="str">
            <v xml:space="preserve"> </v>
          </cell>
          <cell r="I1023" t="str">
            <v xml:space="preserve"> </v>
          </cell>
        </row>
        <row r="1024">
          <cell r="A1024" t="str">
            <v>31. NOT SPECIFIED</v>
          </cell>
          <cell r="B1024" t="str">
            <v xml:space="preserve"> </v>
          </cell>
          <cell r="C1024" t="str">
            <v xml:space="preserve"> </v>
          </cell>
          <cell r="D1024" t="str">
            <v xml:space="preserve"> </v>
          </cell>
          <cell r="E1024" t="str">
            <v xml:space="preserve"> </v>
          </cell>
          <cell r="F1024" t="str">
            <v xml:space="preserve"> </v>
          </cell>
          <cell r="G1024" t="str">
            <v xml:space="preserve"> </v>
          </cell>
          <cell r="H1024" t="str">
            <v xml:space="preserve"> </v>
          </cell>
          <cell r="I1024" t="str">
            <v xml:space="preserve"> </v>
          </cell>
        </row>
        <row r="1025">
          <cell r="A1025" t="str">
            <v>32. TOTAL</v>
          </cell>
          <cell r="B1025" t="str">
            <v xml:space="preserve"> </v>
          </cell>
          <cell r="C1025" t="str">
            <v xml:space="preserve"> </v>
          </cell>
          <cell r="D1025" t="str">
            <v xml:space="preserve"> </v>
          </cell>
          <cell r="E1025" t="str">
            <v xml:space="preserve"> </v>
          </cell>
          <cell r="F1025" t="str">
            <v xml:space="preserve"> </v>
          </cell>
          <cell r="G1025" t="str">
            <v xml:space="preserve"> </v>
          </cell>
          <cell r="H1025" t="str">
            <v xml:space="preserve"> </v>
          </cell>
          <cell r="I1025" t="str">
            <v xml:space="preserve"> </v>
          </cell>
        </row>
        <row r="1026">
          <cell r="A1026" t="str">
            <v>-</v>
          </cell>
          <cell r="B1026" t="str">
            <v>-</v>
          </cell>
          <cell r="C1026" t="str">
            <v>-</v>
          </cell>
          <cell r="D1026" t="str">
            <v>-</v>
          </cell>
          <cell r="E1026" t="str">
            <v>-</v>
          </cell>
          <cell r="F1026" t="str">
            <v>-</v>
          </cell>
          <cell r="G1026" t="str">
            <v>-</v>
          </cell>
          <cell r="H1026" t="str">
            <v>-</v>
          </cell>
          <cell r="I1026" t="str">
            <v>-</v>
          </cell>
        </row>
        <row r="1027">
          <cell r="A1027" t="str">
            <v>NATIONAL TOTAL</v>
          </cell>
          <cell r="B1027" t="str">
            <v xml:space="preserve"> </v>
          </cell>
          <cell r="C1027" t="str">
            <v xml:space="preserve"> </v>
          </cell>
          <cell r="D1027" t="str">
            <v xml:space="preserve"> </v>
          </cell>
          <cell r="E1027" t="str">
            <v xml:space="preserve"> </v>
          </cell>
          <cell r="F1027" t="str">
            <v xml:space="preserve"> </v>
          </cell>
          <cell r="G1027" t="str">
            <v xml:space="preserve"> </v>
          </cell>
          <cell r="H1027" t="str">
            <v xml:space="preserve"> </v>
          </cell>
          <cell r="I1027" t="str">
            <v xml:space="preserve"> </v>
          </cell>
        </row>
        <row r="1028">
          <cell r="A1028" t="str">
            <v xml:space="preserve">  QUALIFICATION</v>
          </cell>
          <cell r="B1028" t="str">
            <v xml:space="preserve"> </v>
          </cell>
          <cell r="C1028" t="str">
            <v xml:space="preserve"> </v>
          </cell>
          <cell r="D1028" t="str">
            <v xml:space="preserve"> </v>
          </cell>
          <cell r="E1028" t="str">
            <v xml:space="preserve"> </v>
          </cell>
          <cell r="F1028" t="str">
            <v xml:space="preserve"> </v>
          </cell>
          <cell r="G1028" t="str">
            <v xml:space="preserve"> </v>
          </cell>
          <cell r="H1028" t="str">
            <v xml:space="preserve"> </v>
          </cell>
          <cell r="I1028" t="str">
            <v xml:space="preserve"> </v>
          </cell>
        </row>
        <row r="1029">
          <cell r="A1029" t="str">
            <v>33. UNIVERSITY PhD LEVEL DEGREES</v>
          </cell>
          <cell r="B1029" t="str">
            <v xml:space="preserve"> </v>
          </cell>
          <cell r="C1029" t="str">
            <v xml:space="preserve"> </v>
          </cell>
          <cell r="D1029" t="str">
            <v xml:space="preserve"> </v>
          </cell>
          <cell r="E1029" t="str">
            <v xml:space="preserve"> </v>
          </cell>
          <cell r="F1029" t="str">
            <v xml:space="preserve"> </v>
          </cell>
          <cell r="G1029" t="str">
            <v xml:space="preserve"> </v>
          </cell>
          <cell r="H1029">
            <v>7095</v>
          </cell>
          <cell r="I1029" t="str">
            <v xml:space="preserve"> </v>
          </cell>
        </row>
        <row r="1030">
          <cell r="A1030" t="str">
            <v>34. OTHER UNIVERSITY DEGREES</v>
          </cell>
          <cell r="B1030" t="str">
            <v xml:space="preserve"> </v>
          </cell>
          <cell r="C1030" t="str">
            <v xml:space="preserve"> </v>
          </cell>
          <cell r="D1030" t="str">
            <v xml:space="preserve"> </v>
          </cell>
          <cell r="E1030" t="str">
            <v xml:space="preserve"> </v>
          </cell>
          <cell r="F1030" t="str">
            <v xml:space="preserve"> </v>
          </cell>
          <cell r="G1030" t="str">
            <v xml:space="preserve"> </v>
          </cell>
          <cell r="H1030">
            <v>23866</v>
          </cell>
          <cell r="I1030" t="str">
            <v xml:space="preserve"> </v>
          </cell>
        </row>
        <row r="1031">
          <cell r="A1031" t="str">
            <v>35. SUB TOTAL UNIVERSITY DEGREES</v>
          </cell>
          <cell r="B1031" t="str">
            <v xml:space="preserve"> </v>
          </cell>
          <cell r="C1031" t="str">
            <v xml:space="preserve"> </v>
          </cell>
          <cell r="D1031" t="str">
            <v xml:space="preserve"> </v>
          </cell>
          <cell r="E1031" t="str">
            <v xml:space="preserve"> </v>
          </cell>
          <cell r="F1031" t="str">
            <v xml:space="preserve"> </v>
          </cell>
          <cell r="G1031" t="str">
            <v xml:space="preserve"> </v>
          </cell>
          <cell r="H1031">
            <v>30961</v>
          </cell>
          <cell r="I1031" t="str">
            <v xml:space="preserve"> </v>
          </cell>
        </row>
        <row r="1032">
          <cell r="A1032" t="str">
            <v>36. OTHER POST-SECONDARY</v>
          </cell>
          <cell r="B1032" t="str">
            <v xml:space="preserve"> </v>
          </cell>
          <cell r="C1032" t="str">
            <v xml:space="preserve"> </v>
          </cell>
          <cell r="D1032" t="str">
            <v xml:space="preserve"> </v>
          </cell>
          <cell r="E1032" t="str">
            <v xml:space="preserve"> </v>
          </cell>
          <cell r="F1032" t="str">
            <v xml:space="preserve"> </v>
          </cell>
          <cell r="G1032" t="str">
            <v xml:space="preserve"> </v>
          </cell>
          <cell r="H1032" t="str">
            <v xml:space="preserve"> </v>
          </cell>
          <cell r="I1032" t="str">
            <v xml:space="preserve"> </v>
          </cell>
        </row>
        <row r="1033">
          <cell r="A1033" t="str">
            <v>37. SECONDARY</v>
          </cell>
          <cell r="B1033" t="str">
            <v xml:space="preserve"> </v>
          </cell>
          <cell r="C1033" t="str">
            <v xml:space="preserve"> </v>
          </cell>
          <cell r="D1033" t="str">
            <v xml:space="preserve"> </v>
          </cell>
          <cell r="E1033" t="str">
            <v xml:space="preserve"> </v>
          </cell>
          <cell r="F1033" t="str">
            <v xml:space="preserve"> </v>
          </cell>
          <cell r="G1033" t="str">
            <v xml:space="preserve"> </v>
          </cell>
          <cell r="H1033" t="str">
            <v xml:space="preserve"> </v>
          </cell>
          <cell r="I1033" t="str">
            <v xml:space="preserve"> </v>
          </cell>
        </row>
        <row r="1034">
          <cell r="A1034" t="str">
            <v>38. OTHER</v>
          </cell>
          <cell r="B1034" t="str">
            <v xml:space="preserve"> </v>
          </cell>
          <cell r="C1034" t="str">
            <v xml:space="preserve"> </v>
          </cell>
          <cell r="D1034" t="str">
            <v xml:space="preserve"> </v>
          </cell>
          <cell r="E1034" t="str">
            <v xml:space="preserve"> </v>
          </cell>
          <cell r="F1034" t="str">
            <v xml:space="preserve"> </v>
          </cell>
          <cell r="G1034" t="str">
            <v xml:space="preserve"> </v>
          </cell>
          <cell r="H1034" t="str">
            <v xml:space="preserve"> </v>
          </cell>
          <cell r="I1034" t="str">
            <v xml:space="preserve"> </v>
          </cell>
        </row>
        <row r="1035">
          <cell r="A1035" t="str">
            <v>39. NOT SPECIFIED</v>
          </cell>
          <cell r="B1035" t="str">
            <v xml:space="preserve"> </v>
          </cell>
          <cell r="C1035" t="str">
            <v xml:space="preserve"> </v>
          </cell>
          <cell r="D1035" t="str">
            <v xml:space="preserve"> </v>
          </cell>
          <cell r="E1035" t="str">
            <v xml:space="preserve"> </v>
          </cell>
          <cell r="F1035" t="str">
            <v xml:space="preserve"> </v>
          </cell>
          <cell r="G1035" t="str">
            <v xml:space="preserve"> </v>
          </cell>
          <cell r="H1035">
            <v>12867</v>
          </cell>
          <cell r="I1035" t="str">
            <v xml:space="preserve"> </v>
          </cell>
        </row>
        <row r="1036">
          <cell r="A1036" t="str">
            <v>40. TOTAL R&amp;D PERSONNEL</v>
          </cell>
          <cell r="B1036" t="str">
            <v xml:space="preserve"> </v>
          </cell>
          <cell r="C1036" t="str">
            <v xml:space="preserve"> </v>
          </cell>
          <cell r="D1036" t="str">
            <v xml:space="preserve"> </v>
          </cell>
          <cell r="E1036" t="str">
            <v xml:space="preserve"> </v>
          </cell>
          <cell r="F1036" t="str">
            <v xml:space="preserve"> </v>
          </cell>
          <cell r="G1036" t="str">
            <v xml:space="preserve"> </v>
          </cell>
          <cell r="H1036">
            <v>43828</v>
          </cell>
          <cell r="I1036" t="str">
            <v xml:space="preserve"> </v>
          </cell>
        </row>
        <row r="1037">
          <cell r="A1037" t="str">
            <v>-</v>
          </cell>
          <cell r="B1037" t="str">
            <v>-</v>
          </cell>
          <cell r="C1037" t="str">
            <v>-</v>
          </cell>
          <cell r="D1037" t="str">
            <v>-</v>
          </cell>
          <cell r="E1037" t="str">
            <v>-</v>
          </cell>
          <cell r="F1037" t="str">
            <v>-</v>
          </cell>
          <cell r="G1037" t="str">
            <v>-</v>
          </cell>
          <cell r="H1037" t="str">
            <v>-</v>
          </cell>
          <cell r="I1037" t="str">
            <v>-</v>
          </cell>
        </row>
        <row r="1038">
          <cell r="A1038" t="str">
            <v>(*) Please specify if data refer to :</v>
          </cell>
          <cell r="G1038" t="str">
            <v xml:space="preserve"> </v>
          </cell>
          <cell r="H1038" t="str">
            <v xml:space="preserve"> </v>
          </cell>
          <cell r="I1038" t="str">
            <v xml:space="preserve"> </v>
          </cell>
        </row>
        <row r="1039">
          <cell r="A1039" t="str">
            <v xml:space="preserve">      . Number of persons engaged in R &amp; D on a given date (for instance end of period)</v>
          </cell>
          <cell r="G1039" t="str">
            <v xml:space="preserve"> </v>
          </cell>
          <cell r="H1039" t="str">
            <v xml:space="preserve"> </v>
          </cell>
          <cell r="I1039" t="str">
            <v xml:space="preserve"> </v>
          </cell>
        </row>
        <row r="1040">
          <cell r="A1040" t="str">
            <v xml:space="preserve">      . Total number of persons engaged in R&amp;D during the (calendar) year</v>
          </cell>
          <cell r="G1040" t="str">
            <v xml:space="preserve"> </v>
          </cell>
          <cell r="H1040" t="str">
            <v xml:space="preserve"> </v>
          </cell>
          <cell r="I1040" t="str">
            <v xml:space="preserve"> </v>
          </cell>
        </row>
        <row r="1041">
          <cell r="A1041" t="str">
            <v xml:space="preserve">      . Average number of persons engaged in R&amp;D during the (calendar) year</v>
          </cell>
          <cell r="G1041" t="str">
            <v xml:space="preserve"> </v>
          </cell>
          <cell r="H1041" t="str">
            <v xml:space="preserve"> </v>
          </cell>
          <cell r="I1041" t="str">
            <v xml:space="preserve"> </v>
          </cell>
        </row>
      </sheetData>
      <sheetData sheetId="3">
        <row r="8">
          <cell r="A8" t="str">
            <v>TABLE M. 1</v>
          </cell>
        </row>
        <row r="142">
          <cell r="A142" t="str">
            <v>TABLE M. 3</v>
          </cell>
          <cell r="B142" t="str">
            <v xml:space="preserve"> </v>
          </cell>
          <cell r="C142" t="str">
            <v xml:space="preserve"> </v>
          </cell>
          <cell r="D142" t="str">
            <v>COUNTRY : NORWAY</v>
          </cell>
          <cell r="G142" t="str">
            <v xml:space="preserve"> </v>
          </cell>
          <cell r="H142" t="str">
            <v xml:space="preserve"> </v>
          </cell>
          <cell r="I142" t="str">
            <v xml:space="preserve"> </v>
          </cell>
          <cell r="J142" t="str">
            <v xml:space="preserve"> </v>
          </cell>
          <cell r="K142" t="str">
            <v xml:space="preserve"> </v>
          </cell>
          <cell r="L142" t="str">
            <v xml:space="preserve"> </v>
          </cell>
          <cell r="M142" t="str">
            <v xml:space="preserve"> </v>
          </cell>
          <cell r="N142" t="str">
            <v xml:space="preserve"> </v>
          </cell>
          <cell r="O142" t="str">
            <v xml:space="preserve"> </v>
          </cell>
        </row>
        <row r="143">
          <cell r="A143" t="str">
            <v xml:space="preserve"> </v>
          </cell>
          <cell r="B143" t="str">
            <v xml:space="preserve"> </v>
          </cell>
          <cell r="C143" t="str">
            <v xml:space="preserve"> </v>
          </cell>
          <cell r="D143" t="str">
            <v xml:space="preserve"> </v>
          </cell>
          <cell r="E143" t="str">
            <v xml:space="preserve"> </v>
          </cell>
          <cell r="F143" t="str">
            <v xml:space="preserve"> </v>
          </cell>
          <cell r="G143" t="str">
            <v xml:space="preserve"> </v>
          </cell>
          <cell r="H143" t="str">
            <v xml:space="preserve"> </v>
          </cell>
          <cell r="I143" t="str">
            <v xml:space="preserve"> </v>
          </cell>
          <cell r="J143" t="str">
            <v xml:space="preserve"> </v>
          </cell>
          <cell r="K143" t="str">
            <v xml:space="preserve"> </v>
          </cell>
          <cell r="L143" t="str">
            <v xml:space="preserve"> </v>
          </cell>
          <cell r="M143" t="str">
            <v xml:space="preserve"> </v>
          </cell>
          <cell r="N143" t="str">
            <v xml:space="preserve"> </v>
          </cell>
          <cell r="O143" t="str">
            <v xml:space="preserve"> </v>
          </cell>
        </row>
        <row r="144">
          <cell r="A144" t="str">
            <v>TOTAL R&amp;D PERSONNEL</v>
          </cell>
          <cell r="B144" t="str">
            <v xml:space="preserve"> </v>
          </cell>
          <cell r="C144" t="str">
            <v xml:space="preserve"> </v>
          </cell>
          <cell r="D144" t="str">
            <v xml:space="preserve"> </v>
          </cell>
          <cell r="E144" t="str">
            <v xml:space="preserve"> </v>
          </cell>
          <cell r="F144" t="str">
            <v xml:space="preserve"> </v>
          </cell>
          <cell r="G144" t="str">
            <v xml:space="preserve"> </v>
          </cell>
          <cell r="H144" t="str">
            <v xml:space="preserve"> </v>
          </cell>
          <cell r="I144" t="str">
            <v xml:space="preserve"> </v>
          </cell>
          <cell r="J144" t="str">
            <v xml:space="preserve"> </v>
          </cell>
          <cell r="K144" t="str">
            <v xml:space="preserve"> </v>
          </cell>
          <cell r="L144" t="str">
            <v xml:space="preserve"> </v>
          </cell>
          <cell r="M144" t="str">
            <v xml:space="preserve"> </v>
          </cell>
          <cell r="N144" t="str">
            <v xml:space="preserve"> </v>
          </cell>
          <cell r="O144" t="str">
            <v xml:space="preserve"> </v>
          </cell>
        </row>
        <row r="145">
          <cell r="A145" t="str">
            <v>BY SECTOR OF EMPLOYMENT AND FORMAL QUALIFICATION</v>
          </cell>
          <cell r="D145" t="str">
            <v xml:space="preserve"> </v>
          </cell>
          <cell r="E145" t="str">
            <v xml:space="preserve"> </v>
          </cell>
          <cell r="F145" t="str">
            <v xml:space="preserve"> </v>
          </cell>
          <cell r="G145" t="str">
            <v xml:space="preserve"> </v>
          </cell>
          <cell r="H145" t="str">
            <v xml:space="preserve"> </v>
          </cell>
          <cell r="I145" t="str">
            <v xml:space="preserve"> </v>
          </cell>
          <cell r="J145" t="str">
            <v xml:space="preserve"> </v>
          </cell>
          <cell r="K145" t="str">
            <v xml:space="preserve"> </v>
          </cell>
          <cell r="L145" t="str">
            <v xml:space="preserve"> </v>
          </cell>
          <cell r="M145" t="str">
            <v xml:space="preserve"> </v>
          </cell>
          <cell r="N145" t="str">
            <v xml:space="preserve"> </v>
          </cell>
          <cell r="O145" t="str">
            <v xml:space="preserve"> </v>
          </cell>
        </row>
        <row r="146">
          <cell r="A146" t="str">
            <v xml:space="preserve"> </v>
          </cell>
          <cell r="B146" t="str">
            <v xml:space="preserve"> </v>
          </cell>
          <cell r="C146" t="str">
            <v xml:space="preserve"> </v>
          </cell>
          <cell r="D146" t="str">
            <v xml:space="preserve"> </v>
          </cell>
          <cell r="E146" t="str">
            <v xml:space="preserve"> </v>
          </cell>
          <cell r="F146" t="str">
            <v xml:space="preserve"> </v>
          </cell>
          <cell r="G146" t="str">
            <v xml:space="preserve"> </v>
          </cell>
          <cell r="H146" t="str">
            <v xml:space="preserve"> </v>
          </cell>
          <cell r="I146" t="str">
            <v xml:space="preserve"> </v>
          </cell>
          <cell r="J146" t="str">
            <v xml:space="preserve"> </v>
          </cell>
          <cell r="K146" t="str">
            <v xml:space="preserve"> </v>
          </cell>
          <cell r="L146" t="str">
            <v xml:space="preserve"> </v>
          </cell>
          <cell r="M146" t="str">
            <v xml:space="preserve"> </v>
          </cell>
          <cell r="N146" t="str">
            <v xml:space="preserve"> </v>
          </cell>
          <cell r="O146" t="str">
            <v xml:space="preserve"> </v>
          </cell>
        </row>
        <row r="147">
          <cell r="A147" t="str">
            <v>UNITS: Full time equivalent</v>
          </cell>
          <cell r="B147" t="str">
            <v xml:space="preserve"> </v>
          </cell>
          <cell r="C147" t="str">
            <v xml:space="preserve"> </v>
          </cell>
          <cell r="D147" t="str">
            <v xml:space="preserve"> </v>
          </cell>
          <cell r="E147" t="str">
            <v xml:space="preserve"> </v>
          </cell>
          <cell r="F147" t="str">
            <v xml:space="preserve"> </v>
          </cell>
          <cell r="G147" t="str">
            <v xml:space="preserve"> </v>
          </cell>
          <cell r="H147" t="str">
            <v xml:space="preserve"> </v>
          </cell>
          <cell r="I147" t="str">
            <v xml:space="preserve"> </v>
          </cell>
          <cell r="J147" t="str">
            <v xml:space="preserve"> </v>
          </cell>
          <cell r="K147" t="str">
            <v xml:space="preserve"> </v>
          </cell>
          <cell r="L147" t="str">
            <v xml:space="preserve"> </v>
          </cell>
          <cell r="M147" t="str">
            <v xml:space="preserve"> </v>
          </cell>
          <cell r="N147" t="str">
            <v xml:space="preserve"> </v>
          </cell>
          <cell r="O147" t="str">
            <v xml:space="preserve"> </v>
          </cell>
        </row>
        <row r="148">
          <cell r="A148" t="str">
            <v xml:space="preserve"> </v>
          </cell>
          <cell r="B148" t="str">
            <v xml:space="preserve"> </v>
          </cell>
          <cell r="C148" t="str">
            <v xml:space="preserve"> </v>
          </cell>
          <cell r="D148" t="str">
            <v xml:space="preserve"> </v>
          </cell>
          <cell r="E148" t="str">
            <v xml:space="preserve"> </v>
          </cell>
          <cell r="F148" t="str">
            <v xml:space="preserve"> </v>
          </cell>
          <cell r="G148" t="str">
            <v xml:space="preserve"> </v>
          </cell>
          <cell r="H148" t="str">
            <v xml:space="preserve"> </v>
          </cell>
          <cell r="I148" t="str">
            <v xml:space="preserve"> </v>
          </cell>
          <cell r="J148" t="str">
            <v xml:space="preserve"> </v>
          </cell>
          <cell r="K148" t="str">
            <v xml:space="preserve"> </v>
          </cell>
          <cell r="L148" t="str">
            <v xml:space="preserve"> </v>
          </cell>
          <cell r="M148" t="str">
            <v xml:space="preserve"> </v>
          </cell>
          <cell r="N148" t="str">
            <v xml:space="preserve"> </v>
          </cell>
          <cell r="O148" t="str">
            <v xml:space="preserve"> </v>
          </cell>
        </row>
        <row r="149">
          <cell r="A149" t="str">
            <v>-</v>
          </cell>
          <cell r="B149" t="str">
            <v>-</v>
          </cell>
          <cell r="C149" t="str">
            <v>-</v>
          </cell>
          <cell r="D149" t="str">
            <v>-</v>
          </cell>
          <cell r="E149" t="str">
            <v>-</v>
          </cell>
          <cell r="F149" t="str">
            <v>-</v>
          </cell>
          <cell r="G149" t="str">
            <v>-</v>
          </cell>
          <cell r="H149" t="str">
            <v>-</v>
          </cell>
          <cell r="I149" t="str">
            <v>-</v>
          </cell>
          <cell r="J149" t="str">
            <v>-</v>
          </cell>
          <cell r="K149" t="str">
            <v>-</v>
          </cell>
          <cell r="L149" t="str">
            <v>-</v>
          </cell>
          <cell r="M149" t="str">
            <v>-</v>
          </cell>
          <cell r="N149" t="str">
            <v>-</v>
          </cell>
          <cell r="O149" t="str">
            <v>-</v>
          </cell>
        </row>
        <row r="150">
          <cell r="A150" t="str">
            <v xml:space="preserve"> </v>
          </cell>
          <cell r="B150" t="str">
            <v>1995</v>
          </cell>
          <cell r="C150" t="str">
            <v xml:space="preserve"> </v>
          </cell>
          <cell r="D150" t="str">
            <v>1996</v>
          </cell>
          <cell r="E150" t="str">
            <v xml:space="preserve"> </v>
          </cell>
          <cell r="F150" t="str">
            <v>1997</v>
          </cell>
          <cell r="G150" t="str">
            <v xml:space="preserve"> </v>
          </cell>
          <cell r="H150" t="str">
            <v>1998</v>
          </cell>
          <cell r="I150" t="str">
            <v xml:space="preserve"> </v>
          </cell>
          <cell r="J150" t="str">
            <v>1999</v>
          </cell>
          <cell r="K150" t="str">
            <v xml:space="preserve"> </v>
          </cell>
          <cell r="L150" t="str">
            <v>2000</v>
          </cell>
          <cell r="M150" t="str">
            <v xml:space="preserve"> </v>
          </cell>
          <cell r="N150" t="str">
            <v>2001</v>
          </cell>
          <cell r="O150" t="str">
            <v xml:space="preserve"> </v>
          </cell>
        </row>
        <row r="151">
          <cell r="A151" t="str">
            <v>-</v>
          </cell>
          <cell r="B151" t="str">
            <v>-</v>
          </cell>
          <cell r="C151" t="str">
            <v>-</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row>
        <row r="152">
          <cell r="A152" t="str">
            <v>BUSINESS ENTERPRISE SECTOR</v>
          </cell>
          <cell r="B152" t="str">
            <v xml:space="preserve"> </v>
          </cell>
          <cell r="C152" t="str">
            <v xml:space="preserve"> </v>
          </cell>
          <cell r="D152" t="str">
            <v xml:space="preserve"> </v>
          </cell>
          <cell r="E152" t="str">
            <v xml:space="preserve"> </v>
          </cell>
          <cell r="F152" t="str">
            <v xml:space="preserve"> </v>
          </cell>
          <cell r="G152" t="str">
            <v xml:space="preserve"> </v>
          </cell>
          <cell r="H152" t="str">
            <v xml:space="preserve"> </v>
          </cell>
          <cell r="I152" t="str">
            <v xml:space="preserve"> </v>
          </cell>
          <cell r="J152" t="str">
            <v xml:space="preserve"> </v>
          </cell>
          <cell r="K152" t="str">
            <v xml:space="preserve"> </v>
          </cell>
          <cell r="L152" t="str">
            <v xml:space="preserve"> </v>
          </cell>
          <cell r="M152" t="str">
            <v xml:space="preserve"> </v>
          </cell>
          <cell r="N152" t="str">
            <v xml:space="preserve"> </v>
          </cell>
          <cell r="O152" t="str">
            <v xml:space="preserve"> </v>
          </cell>
        </row>
        <row r="153">
          <cell r="A153" t="str">
            <v xml:space="preserve">  QUALIFICATION</v>
          </cell>
          <cell r="B153" t="str">
            <v xml:space="preserve"> </v>
          </cell>
          <cell r="C153" t="str">
            <v xml:space="preserve"> </v>
          </cell>
          <cell r="D153" t="str">
            <v xml:space="preserve"> </v>
          </cell>
          <cell r="E153" t="str">
            <v xml:space="preserve"> </v>
          </cell>
          <cell r="F153" t="str">
            <v xml:space="preserve"> </v>
          </cell>
          <cell r="G153" t="str">
            <v xml:space="preserve"> </v>
          </cell>
          <cell r="H153" t="str">
            <v xml:space="preserve"> </v>
          </cell>
          <cell r="I153" t="str">
            <v xml:space="preserve"> </v>
          </cell>
          <cell r="J153" t="str">
            <v xml:space="preserve"> </v>
          </cell>
          <cell r="K153" t="str">
            <v xml:space="preserve"> </v>
          </cell>
          <cell r="L153" t="str">
            <v xml:space="preserve"> </v>
          </cell>
          <cell r="M153" t="str">
            <v xml:space="preserve"> </v>
          </cell>
          <cell r="N153" t="str">
            <v xml:space="preserve"> </v>
          </cell>
          <cell r="O153" t="str">
            <v xml:space="preserve"> </v>
          </cell>
        </row>
        <row r="154">
          <cell r="A154" t="str">
            <v xml:space="preserve">   1. UNIVERSITY PhD LEVEL DEGREES</v>
          </cell>
          <cell r="B154" t="str">
            <v>..</v>
          </cell>
          <cell r="C154" t="str">
            <v xml:space="preserve"> </v>
          </cell>
          <cell r="D154" t="str">
            <v>..</v>
          </cell>
          <cell r="E154" t="str">
            <v xml:space="preserve"> </v>
          </cell>
          <cell r="F154" t="str">
            <v>..</v>
          </cell>
          <cell r="G154" t="str">
            <v xml:space="preserve"> </v>
          </cell>
          <cell r="H154" t="str">
            <v>..</v>
          </cell>
          <cell r="I154" t="str">
            <v xml:space="preserve"> </v>
          </cell>
          <cell r="J154" t="str">
            <v>..</v>
          </cell>
          <cell r="K154" t="str">
            <v xml:space="preserve"> </v>
          </cell>
          <cell r="L154" t="str">
            <v>..</v>
          </cell>
          <cell r="M154" t="str">
            <v xml:space="preserve"> </v>
          </cell>
          <cell r="N154" t="str">
            <v>..</v>
          </cell>
          <cell r="O154" t="str">
            <v xml:space="preserve"> </v>
          </cell>
        </row>
        <row r="155">
          <cell r="A155" t="str">
            <v xml:space="preserve">   2. OTHER UNIVERSITY DEGREES</v>
          </cell>
          <cell r="B155" t="str">
            <v>..</v>
          </cell>
          <cell r="C155" t="str">
            <v xml:space="preserve"> </v>
          </cell>
          <cell r="D155" t="str">
            <v>..</v>
          </cell>
          <cell r="E155" t="str">
            <v xml:space="preserve"> </v>
          </cell>
          <cell r="F155" t="str">
            <v>..</v>
          </cell>
          <cell r="G155" t="str">
            <v xml:space="preserve"> </v>
          </cell>
          <cell r="H155" t="str">
            <v>..</v>
          </cell>
          <cell r="I155" t="str">
            <v xml:space="preserve"> </v>
          </cell>
          <cell r="J155" t="str">
            <v>..</v>
          </cell>
          <cell r="K155" t="str">
            <v xml:space="preserve"> </v>
          </cell>
          <cell r="L155" t="str">
            <v>..</v>
          </cell>
          <cell r="M155" t="str">
            <v xml:space="preserve"> </v>
          </cell>
          <cell r="N155" t="str">
            <v>..</v>
          </cell>
          <cell r="O155" t="str">
            <v xml:space="preserve"> </v>
          </cell>
        </row>
        <row r="156">
          <cell r="A156" t="str">
            <v>*  3. SUB-TOTAL UNIVERSITY DEGREES</v>
          </cell>
          <cell r="B156">
            <v>7921</v>
          </cell>
          <cell r="C156" t="str">
            <v>A</v>
          </cell>
          <cell r="D156" t="str">
            <v>..</v>
          </cell>
          <cell r="E156" t="str">
            <v xml:space="preserve"> </v>
          </cell>
          <cell r="F156">
            <v>9348</v>
          </cell>
          <cell r="G156" t="str">
            <v xml:space="preserve"> </v>
          </cell>
          <cell r="H156" t="str">
            <v>..</v>
          </cell>
          <cell r="I156" t="str">
            <v xml:space="preserve"> </v>
          </cell>
          <cell r="J156">
            <v>9737</v>
          </cell>
          <cell r="K156" t="str">
            <v xml:space="preserve"> </v>
          </cell>
          <cell r="L156" t="str">
            <v>..</v>
          </cell>
          <cell r="M156" t="str">
            <v xml:space="preserve"> </v>
          </cell>
          <cell r="N156" t="str">
            <v>..</v>
          </cell>
          <cell r="O156" t="str">
            <v xml:space="preserve"> </v>
          </cell>
        </row>
        <row r="157">
          <cell r="A157" t="str">
            <v xml:space="preserve">   4. OTHER POST-SECONDARY</v>
          </cell>
          <cell r="B157" t="str">
            <v>..</v>
          </cell>
          <cell r="C157" t="str">
            <v xml:space="preserve"> </v>
          </cell>
          <cell r="D157" t="str">
            <v>..</v>
          </cell>
          <cell r="E157" t="str">
            <v xml:space="preserve"> </v>
          </cell>
          <cell r="F157" t="str">
            <v>..</v>
          </cell>
          <cell r="G157" t="str">
            <v xml:space="preserve"> </v>
          </cell>
          <cell r="H157" t="str">
            <v>..</v>
          </cell>
          <cell r="I157" t="str">
            <v xml:space="preserve"> </v>
          </cell>
          <cell r="J157" t="str">
            <v>..</v>
          </cell>
          <cell r="K157" t="str">
            <v xml:space="preserve"> </v>
          </cell>
          <cell r="L157" t="str">
            <v>..</v>
          </cell>
          <cell r="M157" t="str">
            <v xml:space="preserve"> </v>
          </cell>
          <cell r="N157" t="str">
            <v>..</v>
          </cell>
          <cell r="O157" t="str">
            <v xml:space="preserve"> </v>
          </cell>
        </row>
        <row r="158">
          <cell r="A158" t="str">
            <v xml:space="preserve">   5. SECONDARY</v>
          </cell>
          <cell r="B158" t="str">
            <v>..</v>
          </cell>
          <cell r="C158" t="str">
            <v xml:space="preserve"> </v>
          </cell>
          <cell r="D158" t="str">
            <v>..</v>
          </cell>
          <cell r="E158" t="str">
            <v xml:space="preserve"> </v>
          </cell>
          <cell r="F158" t="str">
            <v>..</v>
          </cell>
          <cell r="G158" t="str">
            <v xml:space="preserve"> </v>
          </cell>
          <cell r="H158" t="str">
            <v>..</v>
          </cell>
          <cell r="I158" t="str">
            <v xml:space="preserve"> </v>
          </cell>
          <cell r="J158" t="str">
            <v>..</v>
          </cell>
          <cell r="K158" t="str">
            <v xml:space="preserve"> </v>
          </cell>
          <cell r="L158" t="str">
            <v>..</v>
          </cell>
          <cell r="M158" t="str">
            <v xml:space="preserve"> </v>
          </cell>
          <cell r="N158" t="str">
            <v>..</v>
          </cell>
          <cell r="O158" t="str">
            <v xml:space="preserve"> </v>
          </cell>
        </row>
        <row r="159">
          <cell r="A159" t="str">
            <v xml:space="preserve">   6. OTHER</v>
          </cell>
          <cell r="B159" t="str">
            <v>..</v>
          </cell>
          <cell r="C159" t="str">
            <v xml:space="preserve"> </v>
          </cell>
          <cell r="D159" t="str">
            <v>..</v>
          </cell>
          <cell r="E159" t="str">
            <v xml:space="preserve"> </v>
          </cell>
          <cell r="F159" t="str">
            <v>..</v>
          </cell>
          <cell r="G159" t="str">
            <v xml:space="preserve"> </v>
          </cell>
          <cell r="H159" t="str">
            <v>..</v>
          </cell>
          <cell r="I159" t="str">
            <v xml:space="preserve"> </v>
          </cell>
          <cell r="J159" t="str">
            <v>..</v>
          </cell>
          <cell r="K159" t="str">
            <v xml:space="preserve"> </v>
          </cell>
          <cell r="L159" t="str">
            <v>..</v>
          </cell>
          <cell r="M159" t="str">
            <v xml:space="preserve"> </v>
          </cell>
          <cell r="N159" t="str">
            <v>..</v>
          </cell>
          <cell r="O159" t="str">
            <v xml:space="preserve"> </v>
          </cell>
        </row>
        <row r="160">
          <cell r="A160" t="str">
            <v xml:space="preserve">   7. NOT SPECIFIED</v>
          </cell>
          <cell r="B160">
            <v>4169</v>
          </cell>
          <cell r="C160" t="str">
            <v>A</v>
          </cell>
          <cell r="D160" t="str">
            <v>..</v>
          </cell>
          <cell r="E160" t="str">
            <v xml:space="preserve"> </v>
          </cell>
          <cell r="F160">
            <v>3594</v>
          </cell>
          <cell r="G160" t="str">
            <v xml:space="preserve"> </v>
          </cell>
          <cell r="H160" t="str">
            <v>..</v>
          </cell>
          <cell r="I160" t="str">
            <v xml:space="preserve"> </v>
          </cell>
          <cell r="J160">
            <v>3571</v>
          </cell>
          <cell r="K160" t="str">
            <v xml:space="preserve"> </v>
          </cell>
          <cell r="L160" t="str">
            <v>..</v>
          </cell>
          <cell r="M160" t="str">
            <v xml:space="preserve"> </v>
          </cell>
          <cell r="N160" t="str">
            <v>..</v>
          </cell>
          <cell r="O160" t="str">
            <v xml:space="preserve"> </v>
          </cell>
        </row>
        <row r="161">
          <cell r="A161" t="str">
            <v>*  8. TOTAL BEMP</v>
          </cell>
          <cell r="B161">
            <v>12090</v>
          </cell>
          <cell r="C161" t="str">
            <v>A</v>
          </cell>
          <cell r="D161" t="str">
            <v>..</v>
          </cell>
          <cell r="E161" t="str">
            <v xml:space="preserve"> </v>
          </cell>
          <cell r="F161">
            <v>12942</v>
          </cell>
          <cell r="G161" t="str">
            <v xml:space="preserve"> </v>
          </cell>
          <cell r="H161" t="str">
            <v>..</v>
          </cell>
          <cell r="I161" t="str">
            <v xml:space="preserve"> </v>
          </cell>
          <cell r="J161">
            <v>13308</v>
          </cell>
          <cell r="K161" t="str">
            <v xml:space="preserve"> </v>
          </cell>
          <cell r="L161" t="str">
            <v>..</v>
          </cell>
          <cell r="M161" t="str">
            <v xml:space="preserve"> </v>
          </cell>
          <cell r="N161" t="str">
            <v>..</v>
          </cell>
          <cell r="O161" t="str">
            <v xml:space="preserve"> </v>
          </cell>
        </row>
        <row r="162">
          <cell r="A162" t="str">
            <v>-</v>
          </cell>
          <cell r="B162" t="str">
            <v>-</v>
          </cell>
          <cell r="C162" t="str">
            <v>-</v>
          </cell>
          <cell r="D162" t="str">
            <v>-</v>
          </cell>
          <cell r="E162" t="str">
            <v>-</v>
          </cell>
          <cell r="F162" t="str">
            <v>-</v>
          </cell>
          <cell r="G162" t="str">
            <v>-</v>
          </cell>
          <cell r="H162" t="str">
            <v>-</v>
          </cell>
          <cell r="I162" t="str">
            <v>-</v>
          </cell>
          <cell r="J162" t="str">
            <v>-</v>
          </cell>
          <cell r="K162" t="str">
            <v>-</v>
          </cell>
          <cell r="L162" t="str">
            <v>-</v>
          </cell>
          <cell r="M162" t="str">
            <v>-</v>
          </cell>
          <cell r="N162" t="str">
            <v>-</v>
          </cell>
          <cell r="O162" t="str">
            <v>-</v>
          </cell>
        </row>
        <row r="163">
          <cell r="A163" t="str">
            <v>GOVERNMENT SECTOR</v>
          </cell>
          <cell r="B163" t="str">
            <v xml:space="preserve"> </v>
          </cell>
          <cell r="C163" t="str">
            <v xml:space="preserve"> </v>
          </cell>
          <cell r="D163" t="str">
            <v xml:space="preserve"> </v>
          </cell>
          <cell r="E163" t="str">
            <v xml:space="preserve"> </v>
          </cell>
          <cell r="F163" t="str">
            <v xml:space="preserve"> </v>
          </cell>
          <cell r="G163" t="str">
            <v xml:space="preserve"> </v>
          </cell>
          <cell r="H163" t="str">
            <v xml:space="preserve"> </v>
          </cell>
          <cell r="I163" t="str">
            <v xml:space="preserve"> </v>
          </cell>
          <cell r="J163" t="str">
            <v xml:space="preserve"> </v>
          </cell>
          <cell r="K163" t="str">
            <v xml:space="preserve"> </v>
          </cell>
          <cell r="L163" t="str">
            <v xml:space="preserve"> </v>
          </cell>
          <cell r="M163" t="str">
            <v xml:space="preserve"> </v>
          </cell>
          <cell r="N163" t="str">
            <v xml:space="preserve"> </v>
          </cell>
          <cell r="O163" t="str">
            <v xml:space="preserve"> </v>
          </cell>
        </row>
        <row r="164">
          <cell r="A164" t="str">
            <v xml:space="preserve">  QUALIFICATION</v>
          </cell>
          <cell r="B164" t="str">
            <v xml:space="preserve"> </v>
          </cell>
          <cell r="C164" t="str">
            <v xml:space="preserve"> </v>
          </cell>
          <cell r="D164" t="str">
            <v xml:space="preserve"> </v>
          </cell>
          <cell r="E164" t="str">
            <v xml:space="preserve"> </v>
          </cell>
          <cell r="F164" t="str">
            <v xml:space="preserve"> </v>
          </cell>
          <cell r="G164" t="str">
            <v xml:space="preserve"> </v>
          </cell>
          <cell r="H164" t="str">
            <v xml:space="preserve"> </v>
          </cell>
          <cell r="I164" t="str">
            <v xml:space="preserve"> </v>
          </cell>
          <cell r="J164" t="str">
            <v xml:space="preserve"> </v>
          </cell>
          <cell r="K164" t="str">
            <v xml:space="preserve"> </v>
          </cell>
          <cell r="L164" t="str">
            <v xml:space="preserve"> </v>
          </cell>
          <cell r="M164" t="str">
            <v xml:space="preserve"> </v>
          </cell>
          <cell r="N164" t="str">
            <v xml:space="preserve"> </v>
          </cell>
          <cell r="O164" t="str">
            <v xml:space="preserve"> </v>
          </cell>
        </row>
        <row r="165">
          <cell r="A165" t="str">
            <v xml:space="preserve">   9. UNIVERSITY PhD LEVEL DEGREES</v>
          </cell>
          <cell r="B165" t="str">
            <v>..</v>
          </cell>
          <cell r="C165" t="str">
            <v xml:space="preserve"> </v>
          </cell>
          <cell r="D165" t="str">
            <v>..</v>
          </cell>
          <cell r="E165" t="str">
            <v xml:space="preserve"> </v>
          </cell>
          <cell r="F165" t="str">
            <v>..</v>
          </cell>
          <cell r="G165" t="str">
            <v xml:space="preserve"> </v>
          </cell>
          <cell r="H165" t="str">
            <v>..</v>
          </cell>
          <cell r="I165" t="str">
            <v xml:space="preserve"> </v>
          </cell>
          <cell r="J165" t="str">
            <v>..</v>
          </cell>
          <cell r="K165" t="str">
            <v xml:space="preserve"> </v>
          </cell>
          <cell r="L165" t="str">
            <v>..</v>
          </cell>
          <cell r="M165" t="str">
            <v xml:space="preserve"> </v>
          </cell>
          <cell r="N165" t="str">
            <v>..</v>
          </cell>
          <cell r="O165" t="str">
            <v xml:space="preserve"> </v>
          </cell>
        </row>
        <row r="166">
          <cell r="A166" t="str">
            <v xml:space="preserve">  10. OTHER UNIVERSITY DEGREES</v>
          </cell>
          <cell r="B166" t="str">
            <v>..</v>
          </cell>
          <cell r="C166" t="str">
            <v xml:space="preserve"> </v>
          </cell>
          <cell r="D166" t="str">
            <v>..</v>
          </cell>
          <cell r="E166" t="str">
            <v xml:space="preserve"> </v>
          </cell>
          <cell r="F166" t="str">
            <v>..</v>
          </cell>
          <cell r="G166" t="str">
            <v xml:space="preserve"> </v>
          </cell>
          <cell r="H166" t="str">
            <v>..</v>
          </cell>
          <cell r="I166" t="str">
            <v xml:space="preserve"> </v>
          </cell>
          <cell r="J166" t="str">
            <v>..</v>
          </cell>
          <cell r="K166" t="str">
            <v xml:space="preserve"> </v>
          </cell>
          <cell r="L166" t="str">
            <v>..</v>
          </cell>
          <cell r="M166" t="str">
            <v xml:space="preserve"> </v>
          </cell>
          <cell r="N166" t="str">
            <v>..</v>
          </cell>
          <cell r="O166" t="str">
            <v xml:space="preserve"> </v>
          </cell>
        </row>
        <row r="167">
          <cell r="A167" t="str">
            <v>* 11. SUB-TOTAL UNIVERSITY DEGREES</v>
          </cell>
          <cell r="B167">
            <v>3017</v>
          </cell>
          <cell r="C167" t="str">
            <v xml:space="preserve"> </v>
          </cell>
          <cell r="D167" t="str">
            <v>..</v>
          </cell>
          <cell r="E167" t="str">
            <v xml:space="preserve"> </v>
          </cell>
          <cell r="F167">
            <v>3051</v>
          </cell>
          <cell r="G167" t="str">
            <v xml:space="preserve"> </v>
          </cell>
          <cell r="H167" t="str">
            <v>..</v>
          </cell>
          <cell r="I167" t="str">
            <v xml:space="preserve"> </v>
          </cell>
          <cell r="J167">
            <v>3037</v>
          </cell>
          <cell r="K167" t="str">
            <v xml:space="preserve"> </v>
          </cell>
          <cell r="L167" t="str">
            <v>..</v>
          </cell>
          <cell r="M167" t="str">
            <v xml:space="preserve"> </v>
          </cell>
          <cell r="N167" t="str">
            <v>..</v>
          </cell>
          <cell r="O167" t="str">
            <v xml:space="preserve"> </v>
          </cell>
        </row>
        <row r="168">
          <cell r="A168" t="str">
            <v xml:space="preserve">  12. OTHER POST-SECONDARY</v>
          </cell>
          <cell r="B168" t="str">
            <v>..</v>
          </cell>
          <cell r="C168" t="str">
            <v xml:space="preserve"> </v>
          </cell>
          <cell r="D168" t="str">
            <v>..</v>
          </cell>
          <cell r="E168" t="str">
            <v xml:space="preserve"> </v>
          </cell>
          <cell r="F168" t="str">
            <v>..</v>
          </cell>
          <cell r="G168" t="str">
            <v xml:space="preserve"> </v>
          </cell>
          <cell r="H168" t="str">
            <v>..</v>
          </cell>
          <cell r="I168" t="str">
            <v xml:space="preserve"> </v>
          </cell>
          <cell r="J168" t="str">
            <v>..</v>
          </cell>
          <cell r="K168" t="str">
            <v xml:space="preserve"> </v>
          </cell>
          <cell r="L168" t="str">
            <v>..</v>
          </cell>
          <cell r="M168" t="str">
            <v xml:space="preserve"> </v>
          </cell>
          <cell r="N168" t="str">
            <v>..</v>
          </cell>
          <cell r="O168" t="str">
            <v xml:space="preserve"> </v>
          </cell>
        </row>
        <row r="169">
          <cell r="A169" t="str">
            <v xml:space="preserve">  13. SECONDARY</v>
          </cell>
          <cell r="B169" t="str">
            <v>..</v>
          </cell>
          <cell r="C169" t="str">
            <v xml:space="preserve"> </v>
          </cell>
          <cell r="D169" t="str">
            <v>..</v>
          </cell>
          <cell r="E169" t="str">
            <v xml:space="preserve"> </v>
          </cell>
          <cell r="F169" t="str">
            <v>..</v>
          </cell>
          <cell r="G169" t="str">
            <v xml:space="preserve"> </v>
          </cell>
          <cell r="H169" t="str">
            <v>..</v>
          </cell>
          <cell r="I169" t="str">
            <v xml:space="preserve"> </v>
          </cell>
          <cell r="J169" t="str">
            <v>..</v>
          </cell>
          <cell r="K169" t="str">
            <v xml:space="preserve"> </v>
          </cell>
          <cell r="L169" t="str">
            <v>..</v>
          </cell>
          <cell r="M169" t="str">
            <v xml:space="preserve"> </v>
          </cell>
          <cell r="N169" t="str">
            <v>..</v>
          </cell>
          <cell r="O169" t="str">
            <v xml:space="preserve"> </v>
          </cell>
        </row>
        <row r="170">
          <cell r="A170" t="str">
            <v xml:space="preserve">  14. OTHER</v>
          </cell>
          <cell r="B170" t="str">
            <v>..</v>
          </cell>
          <cell r="C170" t="str">
            <v xml:space="preserve"> </v>
          </cell>
          <cell r="D170" t="str">
            <v>..</v>
          </cell>
          <cell r="E170" t="str">
            <v xml:space="preserve"> </v>
          </cell>
          <cell r="F170" t="str">
            <v>..</v>
          </cell>
          <cell r="G170" t="str">
            <v xml:space="preserve"> </v>
          </cell>
          <cell r="H170" t="str">
            <v>..</v>
          </cell>
          <cell r="I170" t="str">
            <v xml:space="preserve"> </v>
          </cell>
          <cell r="J170" t="str">
            <v>..</v>
          </cell>
          <cell r="K170" t="str">
            <v xml:space="preserve"> </v>
          </cell>
          <cell r="L170" t="str">
            <v>..</v>
          </cell>
          <cell r="M170" t="str">
            <v xml:space="preserve"> </v>
          </cell>
          <cell r="N170" t="str">
            <v>..</v>
          </cell>
          <cell r="O170" t="str">
            <v xml:space="preserve"> </v>
          </cell>
        </row>
        <row r="171">
          <cell r="A171" t="str">
            <v xml:space="preserve">  15. NOT SPECIFIED</v>
          </cell>
          <cell r="B171">
            <v>1876</v>
          </cell>
          <cell r="C171" t="str">
            <v xml:space="preserve"> </v>
          </cell>
          <cell r="D171" t="str">
            <v>..</v>
          </cell>
          <cell r="E171" t="str">
            <v xml:space="preserve"> </v>
          </cell>
          <cell r="F171">
            <v>1822</v>
          </cell>
          <cell r="G171" t="str">
            <v xml:space="preserve"> </v>
          </cell>
          <cell r="H171" t="str">
            <v>..</v>
          </cell>
          <cell r="I171" t="str">
            <v xml:space="preserve"> </v>
          </cell>
          <cell r="J171">
            <v>1742</v>
          </cell>
          <cell r="K171" t="str">
            <v xml:space="preserve"> </v>
          </cell>
          <cell r="L171" t="str">
            <v>..</v>
          </cell>
          <cell r="M171" t="str">
            <v xml:space="preserve"> </v>
          </cell>
          <cell r="N171" t="str">
            <v>..</v>
          </cell>
          <cell r="O171" t="str">
            <v xml:space="preserve"> </v>
          </cell>
        </row>
        <row r="172">
          <cell r="A172" t="str">
            <v>* 16. TOTAL GOVEMP</v>
          </cell>
          <cell r="B172">
            <v>4893</v>
          </cell>
          <cell r="C172" t="str">
            <v xml:space="preserve"> </v>
          </cell>
          <cell r="D172" t="str">
            <v>..</v>
          </cell>
          <cell r="E172" t="str">
            <v xml:space="preserve"> </v>
          </cell>
          <cell r="F172">
            <v>4873</v>
          </cell>
          <cell r="G172" t="str">
            <v xml:space="preserve"> </v>
          </cell>
          <cell r="H172" t="str">
            <v>..</v>
          </cell>
          <cell r="I172" t="str">
            <v xml:space="preserve"> </v>
          </cell>
          <cell r="J172">
            <v>4779</v>
          </cell>
          <cell r="K172" t="str">
            <v xml:space="preserve"> </v>
          </cell>
          <cell r="L172" t="str">
            <v>..</v>
          </cell>
          <cell r="M172" t="str">
            <v xml:space="preserve"> </v>
          </cell>
          <cell r="N172" t="str">
            <v>..</v>
          </cell>
          <cell r="O172" t="str">
            <v xml:space="preserve"> </v>
          </cell>
        </row>
        <row r="173">
          <cell r="A173" t="str">
            <v>-</v>
          </cell>
          <cell r="B173" t="str">
            <v>-</v>
          </cell>
          <cell r="C173" t="str">
            <v>-</v>
          </cell>
          <cell r="D173" t="str">
            <v>-</v>
          </cell>
          <cell r="E173" t="str">
            <v>-</v>
          </cell>
          <cell r="F173" t="str">
            <v>-</v>
          </cell>
          <cell r="G173" t="str">
            <v>-</v>
          </cell>
          <cell r="H173" t="str">
            <v>-</v>
          </cell>
          <cell r="I173" t="str">
            <v>-</v>
          </cell>
          <cell r="J173" t="str">
            <v>-</v>
          </cell>
          <cell r="K173" t="str">
            <v>-</v>
          </cell>
          <cell r="L173" t="str">
            <v>-</v>
          </cell>
          <cell r="M173" t="str">
            <v>-</v>
          </cell>
          <cell r="N173" t="str">
            <v>-</v>
          </cell>
          <cell r="O173" t="str">
            <v>-</v>
          </cell>
        </row>
        <row r="174">
          <cell r="A174" t="str">
            <v>HIGHER EDUCATION SECTOR</v>
          </cell>
          <cell r="B174" t="str">
            <v xml:space="preserve"> </v>
          </cell>
          <cell r="C174" t="str">
            <v xml:space="preserve"> </v>
          </cell>
          <cell r="D174" t="str">
            <v xml:space="preserve"> </v>
          </cell>
          <cell r="E174" t="str">
            <v xml:space="preserve"> </v>
          </cell>
          <cell r="F174" t="str">
            <v xml:space="preserve"> </v>
          </cell>
          <cell r="G174" t="str">
            <v xml:space="preserve"> </v>
          </cell>
          <cell r="H174" t="str">
            <v xml:space="preserve"> </v>
          </cell>
          <cell r="I174" t="str">
            <v xml:space="preserve"> </v>
          </cell>
          <cell r="J174" t="str">
            <v xml:space="preserve"> </v>
          </cell>
          <cell r="K174" t="str">
            <v xml:space="preserve"> </v>
          </cell>
          <cell r="L174" t="str">
            <v xml:space="preserve"> </v>
          </cell>
          <cell r="M174" t="str">
            <v xml:space="preserve"> </v>
          </cell>
          <cell r="N174" t="str">
            <v xml:space="preserve"> </v>
          </cell>
          <cell r="O174" t="str">
            <v xml:space="preserve"> </v>
          </cell>
        </row>
        <row r="175">
          <cell r="A175" t="str">
            <v xml:space="preserve">  QUALIFICATION</v>
          </cell>
          <cell r="B175" t="str">
            <v xml:space="preserve"> </v>
          </cell>
          <cell r="C175" t="str">
            <v xml:space="preserve"> </v>
          </cell>
          <cell r="D175" t="str">
            <v xml:space="preserve"> </v>
          </cell>
          <cell r="E175" t="str">
            <v xml:space="preserve"> </v>
          </cell>
          <cell r="F175" t="str">
            <v xml:space="preserve"> </v>
          </cell>
          <cell r="G175" t="str">
            <v xml:space="preserve"> </v>
          </cell>
          <cell r="H175" t="str">
            <v xml:space="preserve"> </v>
          </cell>
          <cell r="I175" t="str">
            <v xml:space="preserve"> </v>
          </cell>
          <cell r="J175" t="str">
            <v xml:space="preserve"> </v>
          </cell>
          <cell r="K175" t="str">
            <v xml:space="preserve"> </v>
          </cell>
          <cell r="L175" t="str">
            <v xml:space="preserve"> </v>
          </cell>
          <cell r="M175" t="str">
            <v xml:space="preserve"> </v>
          </cell>
          <cell r="N175" t="str">
            <v xml:space="preserve"> </v>
          </cell>
          <cell r="O175" t="str">
            <v xml:space="preserve"> </v>
          </cell>
        </row>
        <row r="176">
          <cell r="A176" t="str">
            <v xml:space="preserve">  17. UNIVERSITY PhD LEVEL DEGREES</v>
          </cell>
          <cell r="B176" t="str">
            <v>..</v>
          </cell>
          <cell r="C176" t="str">
            <v xml:space="preserve"> </v>
          </cell>
          <cell r="D176" t="str">
            <v>..</v>
          </cell>
          <cell r="E176" t="str">
            <v xml:space="preserve"> </v>
          </cell>
          <cell r="F176" t="str">
            <v>..</v>
          </cell>
          <cell r="G176" t="str">
            <v xml:space="preserve"> </v>
          </cell>
          <cell r="H176" t="str">
            <v>..</v>
          </cell>
          <cell r="I176" t="str">
            <v xml:space="preserve"> </v>
          </cell>
          <cell r="J176" t="str">
            <v>..</v>
          </cell>
          <cell r="K176" t="str">
            <v xml:space="preserve"> </v>
          </cell>
          <cell r="L176" t="str">
            <v>..</v>
          </cell>
          <cell r="M176" t="str">
            <v xml:space="preserve"> </v>
          </cell>
          <cell r="N176" t="str">
            <v>..</v>
          </cell>
          <cell r="O176" t="str">
            <v xml:space="preserve"> </v>
          </cell>
        </row>
        <row r="177">
          <cell r="A177" t="str">
            <v xml:space="preserve">  18. OTHER UNIVERSITY DEGREES</v>
          </cell>
          <cell r="B177" t="str">
            <v>..</v>
          </cell>
          <cell r="C177" t="str">
            <v xml:space="preserve"> </v>
          </cell>
          <cell r="D177" t="str">
            <v>..</v>
          </cell>
          <cell r="E177" t="str">
            <v xml:space="preserve"> </v>
          </cell>
          <cell r="F177" t="str">
            <v>..</v>
          </cell>
          <cell r="G177" t="str">
            <v xml:space="preserve"> </v>
          </cell>
          <cell r="H177" t="str">
            <v>..</v>
          </cell>
          <cell r="I177" t="str">
            <v xml:space="preserve"> </v>
          </cell>
          <cell r="J177" t="str">
            <v>..</v>
          </cell>
          <cell r="K177" t="str">
            <v xml:space="preserve"> </v>
          </cell>
          <cell r="L177" t="str">
            <v>..</v>
          </cell>
          <cell r="M177" t="str">
            <v xml:space="preserve"> </v>
          </cell>
          <cell r="N177" t="str">
            <v>..</v>
          </cell>
          <cell r="O177" t="str">
            <v xml:space="preserve"> </v>
          </cell>
        </row>
        <row r="178">
          <cell r="A178" t="str">
            <v>* 19. SUB-TOTAL UNIVERSITY DEGREES</v>
          </cell>
          <cell r="B178" t="str">
            <v>..</v>
          </cell>
          <cell r="C178" t="str">
            <v xml:space="preserve"> </v>
          </cell>
          <cell r="D178" t="str">
            <v>..</v>
          </cell>
          <cell r="E178" t="str">
            <v xml:space="preserve"> </v>
          </cell>
          <cell r="F178" t="str">
            <v>..</v>
          </cell>
          <cell r="G178" t="str">
            <v xml:space="preserve"> </v>
          </cell>
          <cell r="H178" t="str">
            <v>..</v>
          </cell>
          <cell r="I178" t="str">
            <v xml:space="preserve"> </v>
          </cell>
          <cell r="J178" t="str">
            <v>..</v>
          </cell>
          <cell r="K178" t="str">
            <v xml:space="preserve"> </v>
          </cell>
          <cell r="L178" t="str">
            <v>..</v>
          </cell>
          <cell r="M178" t="str">
            <v xml:space="preserve"> </v>
          </cell>
          <cell r="N178" t="str">
            <v>..</v>
          </cell>
          <cell r="O178" t="str">
            <v xml:space="preserve"> </v>
          </cell>
        </row>
        <row r="179">
          <cell r="A179" t="str">
            <v xml:space="preserve">  20. OTHER POST-SECONDARY</v>
          </cell>
          <cell r="B179" t="str">
            <v>..</v>
          </cell>
          <cell r="C179" t="str">
            <v xml:space="preserve"> </v>
          </cell>
          <cell r="D179" t="str">
            <v>..</v>
          </cell>
          <cell r="E179" t="str">
            <v xml:space="preserve"> </v>
          </cell>
          <cell r="F179" t="str">
            <v>..</v>
          </cell>
          <cell r="G179" t="str">
            <v xml:space="preserve"> </v>
          </cell>
          <cell r="H179" t="str">
            <v>..</v>
          </cell>
          <cell r="I179" t="str">
            <v xml:space="preserve"> </v>
          </cell>
          <cell r="J179" t="str">
            <v>..</v>
          </cell>
          <cell r="K179" t="str">
            <v xml:space="preserve"> </v>
          </cell>
          <cell r="L179" t="str">
            <v>..</v>
          </cell>
          <cell r="M179" t="str">
            <v xml:space="preserve"> </v>
          </cell>
          <cell r="N179" t="str">
            <v>..</v>
          </cell>
          <cell r="O179" t="str">
            <v xml:space="preserve"> </v>
          </cell>
        </row>
        <row r="180">
          <cell r="A180" t="str">
            <v xml:space="preserve">  21. SECONDARY</v>
          </cell>
          <cell r="B180" t="str">
            <v>..</v>
          </cell>
          <cell r="C180" t="str">
            <v xml:space="preserve"> </v>
          </cell>
          <cell r="D180" t="str">
            <v>..</v>
          </cell>
          <cell r="E180" t="str">
            <v xml:space="preserve"> </v>
          </cell>
          <cell r="F180" t="str">
            <v>..</v>
          </cell>
          <cell r="G180" t="str">
            <v xml:space="preserve"> </v>
          </cell>
          <cell r="H180" t="str">
            <v>..</v>
          </cell>
          <cell r="I180" t="str">
            <v xml:space="preserve"> </v>
          </cell>
          <cell r="J180" t="str">
            <v>..</v>
          </cell>
          <cell r="K180" t="str">
            <v xml:space="preserve"> </v>
          </cell>
          <cell r="L180" t="str">
            <v>..</v>
          </cell>
          <cell r="M180" t="str">
            <v xml:space="preserve"> </v>
          </cell>
          <cell r="N180" t="str">
            <v>..</v>
          </cell>
          <cell r="O180" t="str">
            <v xml:space="preserve"> </v>
          </cell>
        </row>
        <row r="181">
          <cell r="A181" t="str">
            <v xml:space="preserve">  22. OTHER</v>
          </cell>
          <cell r="B181" t="str">
            <v>..</v>
          </cell>
          <cell r="C181" t="str">
            <v xml:space="preserve"> </v>
          </cell>
          <cell r="D181" t="str">
            <v>..</v>
          </cell>
          <cell r="E181" t="str">
            <v xml:space="preserve"> </v>
          </cell>
          <cell r="F181" t="str">
            <v>..</v>
          </cell>
          <cell r="G181" t="str">
            <v xml:space="preserve"> </v>
          </cell>
          <cell r="H181" t="str">
            <v>..</v>
          </cell>
          <cell r="I181" t="str">
            <v xml:space="preserve"> </v>
          </cell>
          <cell r="J181" t="str">
            <v>..</v>
          </cell>
          <cell r="K181" t="str">
            <v xml:space="preserve"> </v>
          </cell>
          <cell r="L181" t="str">
            <v>..</v>
          </cell>
          <cell r="M181" t="str">
            <v xml:space="preserve"> </v>
          </cell>
          <cell r="N181" t="str">
            <v>..</v>
          </cell>
          <cell r="O181" t="str">
            <v xml:space="preserve"> </v>
          </cell>
        </row>
        <row r="182">
          <cell r="A182" t="str">
            <v xml:space="preserve">  23. NOT SPECIFIED</v>
          </cell>
          <cell r="B182" t="str">
            <v>..</v>
          </cell>
          <cell r="C182" t="str">
            <v xml:space="preserve"> </v>
          </cell>
          <cell r="D182" t="str">
            <v>..</v>
          </cell>
          <cell r="E182" t="str">
            <v xml:space="preserve"> </v>
          </cell>
          <cell r="F182" t="str">
            <v>..</v>
          </cell>
          <cell r="G182" t="str">
            <v xml:space="preserve"> </v>
          </cell>
          <cell r="H182" t="str">
            <v>..</v>
          </cell>
          <cell r="I182" t="str">
            <v xml:space="preserve"> </v>
          </cell>
          <cell r="J182" t="str">
            <v>..</v>
          </cell>
          <cell r="K182" t="str">
            <v xml:space="preserve"> </v>
          </cell>
          <cell r="L182" t="str">
            <v>..</v>
          </cell>
          <cell r="M182" t="str">
            <v xml:space="preserve"> </v>
          </cell>
          <cell r="N182" t="str">
            <v>..</v>
          </cell>
          <cell r="O182" t="str">
            <v xml:space="preserve"> </v>
          </cell>
        </row>
        <row r="183">
          <cell r="A183" t="str">
            <v>* 24. TOTAL HEMP</v>
          </cell>
          <cell r="B183">
            <v>6955</v>
          </cell>
          <cell r="C183" t="str">
            <v xml:space="preserve"> </v>
          </cell>
          <cell r="D183" t="str">
            <v>..</v>
          </cell>
          <cell r="E183" t="str">
            <v xml:space="preserve"> </v>
          </cell>
          <cell r="F183">
            <v>7062</v>
          </cell>
          <cell r="G183" t="str">
            <v xml:space="preserve"> </v>
          </cell>
          <cell r="H183" t="str">
            <v>..</v>
          </cell>
          <cell r="I183" t="str">
            <v xml:space="preserve"> </v>
          </cell>
          <cell r="J183">
            <v>7313</v>
          </cell>
          <cell r="K183" t="str">
            <v xml:space="preserve"> </v>
          </cell>
          <cell r="L183" t="str">
            <v>..</v>
          </cell>
          <cell r="M183" t="str">
            <v xml:space="preserve"> </v>
          </cell>
          <cell r="N183" t="str">
            <v>..</v>
          </cell>
          <cell r="O183" t="str">
            <v xml:space="preserve"> </v>
          </cell>
        </row>
        <row r="184">
          <cell r="A184" t="str">
            <v>-</v>
          </cell>
          <cell r="B184" t="str">
            <v>-</v>
          </cell>
          <cell r="C184" t="str">
            <v>-</v>
          </cell>
          <cell r="D184" t="str">
            <v>-</v>
          </cell>
          <cell r="E184" t="str">
            <v>-</v>
          </cell>
          <cell r="F184" t="str">
            <v>-</v>
          </cell>
          <cell r="G184" t="str">
            <v>-</v>
          </cell>
          <cell r="H184" t="str">
            <v>-</v>
          </cell>
          <cell r="I184" t="str">
            <v>-</v>
          </cell>
          <cell r="J184" t="str">
            <v>-</v>
          </cell>
          <cell r="K184" t="str">
            <v>-</v>
          </cell>
          <cell r="L184" t="str">
            <v>-</v>
          </cell>
          <cell r="M184" t="str">
            <v>-</v>
          </cell>
          <cell r="N184" t="str">
            <v>-</v>
          </cell>
          <cell r="O184" t="str">
            <v>-</v>
          </cell>
        </row>
        <row r="185">
          <cell r="A185" t="str">
            <v>PRIVATE NON-PROFIT SECTOR</v>
          </cell>
          <cell r="B185" t="str">
            <v xml:space="preserve"> </v>
          </cell>
          <cell r="C185" t="str">
            <v xml:space="preserve"> </v>
          </cell>
          <cell r="D185" t="str">
            <v xml:space="preserve"> </v>
          </cell>
          <cell r="E185" t="str">
            <v xml:space="preserve"> </v>
          </cell>
          <cell r="F185" t="str">
            <v xml:space="preserve"> </v>
          </cell>
          <cell r="G185" t="str">
            <v xml:space="preserve"> </v>
          </cell>
          <cell r="H185" t="str">
            <v xml:space="preserve"> </v>
          </cell>
          <cell r="I185" t="str">
            <v xml:space="preserve"> </v>
          </cell>
          <cell r="J185" t="str">
            <v xml:space="preserve"> </v>
          </cell>
          <cell r="K185" t="str">
            <v xml:space="preserve"> </v>
          </cell>
          <cell r="L185" t="str">
            <v xml:space="preserve"> </v>
          </cell>
          <cell r="M185" t="str">
            <v xml:space="preserve"> </v>
          </cell>
          <cell r="N185" t="str">
            <v xml:space="preserve"> </v>
          </cell>
          <cell r="O185" t="str">
            <v xml:space="preserve"> </v>
          </cell>
        </row>
        <row r="186">
          <cell r="A186" t="str">
            <v xml:space="preserve">  QUALIFICATION</v>
          </cell>
          <cell r="B186" t="str">
            <v xml:space="preserve"> </v>
          </cell>
          <cell r="C186" t="str">
            <v xml:space="preserve"> </v>
          </cell>
          <cell r="D186" t="str">
            <v xml:space="preserve"> </v>
          </cell>
          <cell r="E186" t="str">
            <v xml:space="preserve"> </v>
          </cell>
          <cell r="F186" t="str">
            <v xml:space="preserve"> </v>
          </cell>
          <cell r="G186" t="str">
            <v xml:space="preserve"> </v>
          </cell>
          <cell r="H186" t="str">
            <v xml:space="preserve"> </v>
          </cell>
          <cell r="I186" t="str">
            <v xml:space="preserve"> </v>
          </cell>
          <cell r="J186" t="str">
            <v xml:space="preserve"> </v>
          </cell>
          <cell r="K186" t="str">
            <v xml:space="preserve"> </v>
          </cell>
          <cell r="L186" t="str">
            <v xml:space="preserve"> </v>
          </cell>
          <cell r="M186" t="str">
            <v xml:space="preserve"> </v>
          </cell>
          <cell r="N186" t="str">
            <v xml:space="preserve"> </v>
          </cell>
          <cell r="O186" t="str">
            <v xml:space="preserve"> </v>
          </cell>
        </row>
        <row r="187">
          <cell r="A187" t="str">
            <v xml:space="preserve">  25. UNIVERSITY PhD LEVEL DEGREES</v>
          </cell>
          <cell r="B187" t="str">
            <v>..</v>
          </cell>
          <cell r="C187" t="str">
            <v xml:space="preserve"> </v>
          </cell>
          <cell r="D187" t="str">
            <v>..</v>
          </cell>
          <cell r="E187" t="str">
            <v xml:space="preserve"> </v>
          </cell>
          <cell r="F187" t="str">
            <v>..</v>
          </cell>
          <cell r="G187" t="str">
            <v xml:space="preserve"> </v>
          </cell>
          <cell r="H187" t="str">
            <v>..</v>
          </cell>
          <cell r="I187" t="str">
            <v xml:space="preserve"> </v>
          </cell>
          <cell r="J187" t="str">
            <v>..</v>
          </cell>
          <cell r="K187" t="str">
            <v xml:space="preserve"> </v>
          </cell>
          <cell r="L187" t="str">
            <v>..</v>
          </cell>
          <cell r="M187" t="str">
            <v xml:space="preserve"> </v>
          </cell>
          <cell r="N187" t="str">
            <v>..</v>
          </cell>
          <cell r="O187" t="str">
            <v xml:space="preserve"> </v>
          </cell>
        </row>
        <row r="188">
          <cell r="A188" t="str">
            <v xml:space="preserve">  26. OTHER UNIVERSITY DEGREES</v>
          </cell>
          <cell r="B188" t="str">
            <v>..</v>
          </cell>
          <cell r="C188" t="str">
            <v xml:space="preserve"> </v>
          </cell>
          <cell r="D188" t="str">
            <v>..</v>
          </cell>
          <cell r="E188" t="str">
            <v xml:space="preserve"> </v>
          </cell>
          <cell r="F188" t="str">
            <v>..</v>
          </cell>
          <cell r="G188" t="str">
            <v xml:space="preserve"> </v>
          </cell>
          <cell r="H188" t="str">
            <v>..</v>
          </cell>
          <cell r="I188" t="str">
            <v xml:space="preserve"> </v>
          </cell>
          <cell r="J188" t="str">
            <v>..</v>
          </cell>
          <cell r="K188" t="str">
            <v xml:space="preserve"> </v>
          </cell>
          <cell r="L188" t="str">
            <v>..</v>
          </cell>
          <cell r="M188" t="str">
            <v xml:space="preserve"> </v>
          </cell>
          <cell r="N188" t="str">
            <v>..</v>
          </cell>
          <cell r="O188" t="str">
            <v xml:space="preserve"> </v>
          </cell>
        </row>
        <row r="189">
          <cell r="A189" t="str">
            <v xml:space="preserve">  27. SUB-TOTAL UNIVERSITY DEGREES</v>
          </cell>
          <cell r="B189" t="str">
            <v>..</v>
          </cell>
          <cell r="C189" t="str">
            <v xml:space="preserve"> </v>
          </cell>
          <cell r="D189" t="str">
            <v>..</v>
          </cell>
          <cell r="E189" t="str">
            <v xml:space="preserve"> </v>
          </cell>
          <cell r="F189" t="str">
            <v>..</v>
          </cell>
          <cell r="G189" t="str">
            <v xml:space="preserve"> </v>
          </cell>
          <cell r="H189" t="str">
            <v>..</v>
          </cell>
          <cell r="I189" t="str">
            <v xml:space="preserve"> </v>
          </cell>
          <cell r="J189" t="str">
            <v>..</v>
          </cell>
          <cell r="K189" t="str">
            <v xml:space="preserve"> </v>
          </cell>
          <cell r="L189" t="str">
            <v>..</v>
          </cell>
          <cell r="M189" t="str">
            <v xml:space="preserve"> </v>
          </cell>
          <cell r="N189" t="str">
            <v>..</v>
          </cell>
          <cell r="O189" t="str">
            <v xml:space="preserve"> </v>
          </cell>
        </row>
        <row r="190">
          <cell r="A190" t="str">
            <v xml:space="preserve">  28. OTHER POST-SECONDARY</v>
          </cell>
          <cell r="B190" t="str">
            <v>..</v>
          </cell>
          <cell r="C190" t="str">
            <v xml:space="preserve"> </v>
          </cell>
          <cell r="D190" t="str">
            <v>..</v>
          </cell>
          <cell r="E190" t="str">
            <v xml:space="preserve"> </v>
          </cell>
          <cell r="F190" t="str">
            <v>..</v>
          </cell>
          <cell r="G190" t="str">
            <v xml:space="preserve"> </v>
          </cell>
          <cell r="H190" t="str">
            <v>..</v>
          </cell>
          <cell r="I190" t="str">
            <v xml:space="preserve"> </v>
          </cell>
          <cell r="J190" t="str">
            <v>..</v>
          </cell>
          <cell r="K190" t="str">
            <v xml:space="preserve"> </v>
          </cell>
          <cell r="L190" t="str">
            <v>..</v>
          </cell>
          <cell r="M190" t="str">
            <v xml:space="preserve"> </v>
          </cell>
          <cell r="N190" t="str">
            <v>..</v>
          </cell>
          <cell r="O190" t="str">
            <v xml:space="preserve"> </v>
          </cell>
        </row>
        <row r="191">
          <cell r="A191" t="str">
            <v xml:space="preserve">  29. SECONDARY</v>
          </cell>
          <cell r="B191" t="str">
            <v>..</v>
          </cell>
          <cell r="C191" t="str">
            <v xml:space="preserve"> </v>
          </cell>
          <cell r="D191" t="str">
            <v>..</v>
          </cell>
          <cell r="E191" t="str">
            <v xml:space="preserve"> </v>
          </cell>
          <cell r="F191" t="str">
            <v>..</v>
          </cell>
          <cell r="G191" t="str">
            <v xml:space="preserve"> </v>
          </cell>
          <cell r="H191" t="str">
            <v>..</v>
          </cell>
          <cell r="I191" t="str">
            <v xml:space="preserve"> </v>
          </cell>
          <cell r="J191" t="str">
            <v>..</v>
          </cell>
          <cell r="K191" t="str">
            <v xml:space="preserve"> </v>
          </cell>
          <cell r="L191" t="str">
            <v>..</v>
          </cell>
          <cell r="M191" t="str">
            <v xml:space="preserve"> </v>
          </cell>
          <cell r="N191" t="str">
            <v>..</v>
          </cell>
          <cell r="O191" t="str">
            <v xml:space="preserve"> </v>
          </cell>
        </row>
        <row r="192">
          <cell r="A192" t="str">
            <v xml:space="preserve">  30. OTHER</v>
          </cell>
          <cell r="B192" t="str">
            <v>..</v>
          </cell>
          <cell r="C192" t="str">
            <v xml:space="preserve"> </v>
          </cell>
          <cell r="D192" t="str">
            <v>..</v>
          </cell>
          <cell r="E192" t="str">
            <v xml:space="preserve"> </v>
          </cell>
          <cell r="F192" t="str">
            <v>..</v>
          </cell>
          <cell r="G192" t="str">
            <v xml:space="preserve"> </v>
          </cell>
          <cell r="H192" t="str">
            <v>..</v>
          </cell>
          <cell r="I192" t="str">
            <v xml:space="preserve"> </v>
          </cell>
          <cell r="J192" t="str">
            <v>..</v>
          </cell>
          <cell r="K192" t="str">
            <v xml:space="preserve"> </v>
          </cell>
          <cell r="L192" t="str">
            <v>..</v>
          </cell>
          <cell r="M192" t="str">
            <v xml:space="preserve"> </v>
          </cell>
          <cell r="N192" t="str">
            <v>..</v>
          </cell>
          <cell r="O192" t="str">
            <v xml:space="preserve"> </v>
          </cell>
        </row>
        <row r="193">
          <cell r="A193" t="str">
            <v xml:space="preserve">  31. NOT SPECIFIED</v>
          </cell>
          <cell r="B193" t="str">
            <v>..</v>
          </cell>
          <cell r="C193" t="str">
            <v xml:space="preserve"> </v>
          </cell>
          <cell r="D193" t="str">
            <v>..</v>
          </cell>
          <cell r="E193" t="str">
            <v xml:space="preserve"> </v>
          </cell>
          <cell r="F193" t="str">
            <v>..</v>
          </cell>
          <cell r="G193" t="str">
            <v xml:space="preserve"> </v>
          </cell>
          <cell r="H193" t="str">
            <v>..</v>
          </cell>
          <cell r="I193" t="str">
            <v xml:space="preserve"> </v>
          </cell>
          <cell r="J193" t="str">
            <v>..</v>
          </cell>
          <cell r="K193" t="str">
            <v xml:space="preserve"> </v>
          </cell>
          <cell r="L193" t="str">
            <v>..</v>
          </cell>
          <cell r="M193" t="str">
            <v xml:space="preserve"> </v>
          </cell>
          <cell r="N193" t="str">
            <v>..</v>
          </cell>
          <cell r="O193" t="str">
            <v xml:space="preserve"> </v>
          </cell>
        </row>
        <row r="194">
          <cell r="A194" t="str">
            <v xml:space="preserve">  32. TOTAL</v>
          </cell>
          <cell r="B194" t="str">
            <v>..</v>
          </cell>
          <cell r="C194" t="str">
            <v xml:space="preserve"> </v>
          </cell>
          <cell r="D194" t="str">
            <v>..</v>
          </cell>
          <cell r="E194" t="str">
            <v xml:space="preserve"> </v>
          </cell>
          <cell r="F194" t="str">
            <v>..</v>
          </cell>
          <cell r="G194" t="str">
            <v xml:space="preserve"> </v>
          </cell>
          <cell r="H194" t="str">
            <v>..</v>
          </cell>
          <cell r="I194" t="str">
            <v xml:space="preserve"> </v>
          </cell>
          <cell r="J194" t="str">
            <v>..</v>
          </cell>
          <cell r="K194" t="str">
            <v xml:space="preserve"> </v>
          </cell>
          <cell r="L194" t="str">
            <v>..</v>
          </cell>
          <cell r="M194" t="str">
            <v xml:space="preserve"> </v>
          </cell>
          <cell r="N194" t="str">
            <v>..</v>
          </cell>
          <cell r="O194" t="str">
            <v xml:space="preserve"> </v>
          </cell>
        </row>
        <row r="195">
          <cell r="A195" t="str">
            <v>-</v>
          </cell>
          <cell r="B195" t="str">
            <v>-</v>
          </cell>
          <cell r="C195" t="str">
            <v>-</v>
          </cell>
          <cell r="D195" t="str">
            <v>-</v>
          </cell>
          <cell r="E195" t="str">
            <v>-</v>
          </cell>
          <cell r="F195" t="str">
            <v>-</v>
          </cell>
          <cell r="G195" t="str">
            <v>-</v>
          </cell>
          <cell r="H195" t="str">
            <v>-</v>
          </cell>
          <cell r="I195" t="str">
            <v>-</v>
          </cell>
          <cell r="J195" t="str">
            <v>-</v>
          </cell>
          <cell r="K195" t="str">
            <v>-</v>
          </cell>
          <cell r="L195" t="str">
            <v>-</v>
          </cell>
          <cell r="M195" t="str">
            <v>-</v>
          </cell>
          <cell r="N195" t="str">
            <v>-</v>
          </cell>
          <cell r="O195" t="str">
            <v>-</v>
          </cell>
        </row>
        <row r="196">
          <cell r="A196" t="str">
            <v>NATIONAL TOTAL</v>
          </cell>
          <cell r="B196" t="str">
            <v xml:space="preserve"> </v>
          </cell>
          <cell r="C196" t="str">
            <v xml:space="preserve"> </v>
          </cell>
          <cell r="D196" t="str">
            <v xml:space="preserve"> </v>
          </cell>
          <cell r="E196" t="str">
            <v xml:space="preserve"> </v>
          </cell>
          <cell r="F196" t="str">
            <v xml:space="preserve"> </v>
          </cell>
          <cell r="G196" t="str">
            <v xml:space="preserve"> </v>
          </cell>
          <cell r="H196" t="str">
            <v xml:space="preserve"> </v>
          </cell>
          <cell r="I196" t="str">
            <v xml:space="preserve"> </v>
          </cell>
          <cell r="J196" t="str">
            <v xml:space="preserve"> </v>
          </cell>
          <cell r="K196" t="str">
            <v xml:space="preserve"> </v>
          </cell>
          <cell r="L196" t="str">
            <v xml:space="preserve"> </v>
          </cell>
          <cell r="M196" t="str">
            <v xml:space="preserve"> </v>
          </cell>
          <cell r="N196" t="str">
            <v xml:space="preserve"> </v>
          </cell>
          <cell r="O196" t="str">
            <v xml:space="preserve"> </v>
          </cell>
        </row>
        <row r="197">
          <cell r="A197" t="str">
            <v xml:space="preserve">  QUALIFICATION</v>
          </cell>
          <cell r="B197" t="str">
            <v xml:space="preserve"> </v>
          </cell>
          <cell r="C197" t="str">
            <v xml:space="preserve"> </v>
          </cell>
          <cell r="D197" t="str">
            <v xml:space="preserve"> </v>
          </cell>
          <cell r="E197" t="str">
            <v xml:space="preserve"> </v>
          </cell>
          <cell r="F197" t="str">
            <v xml:space="preserve"> </v>
          </cell>
          <cell r="G197" t="str">
            <v xml:space="preserve"> </v>
          </cell>
          <cell r="H197" t="str">
            <v xml:space="preserve"> </v>
          </cell>
          <cell r="I197" t="str">
            <v xml:space="preserve"> </v>
          </cell>
          <cell r="J197" t="str">
            <v xml:space="preserve"> </v>
          </cell>
          <cell r="K197" t="str">
            <v xml:space="preserve"> </v>
          </cell>
          <cell r="L197" t="str">
            <v xml:space="preserve"> </v>
          </cell>
          <cell r="M197" t="str">
            <v xml:space="preserve"> </v>
          </cell>
          <cell r="N197" t="str">
            <v xml:space="preserve"> </v>
          </cell>
          <cell r="O197" t="str">
            <v xml:space="preserve"> </v>
          </cell>
        </row>
        <row r="198">
          <cell r="A198" t="str">
            <v xml:space="preserve">  33. UNIVERSITY PhD LEVEL DEGREES</v>
          </cell>
          <cell r="B198" t="str">
            <v>..</v>
          </cell>
          <cell r="C198" t="str">
            <v xml:space="preserve"> </v>
          </cell>
          <cell r="D198" t="str">
            <v>..</v>
          </cell>
          <cell r="E198" t="str">
            <v xml:space="preserve"> </v>
          </cell>
          <cell r="F198" t="str">
            <v>..</v>
          </cell>
          <cell r="G198" t="str">
            <v xml:space="preserve"> </v>
          </cell>
          <cell r="H198" t="str">
            <v>..</v>
          </cell>
          <cell r="I198" t="str">
            <v xml:space="preserve"> </v>
          </cell>
          <cell r="J198" t="str">
            <v>..</v>
          </cell>
          <cell r="K198" t="str">
            <v xml:space="preserve"> </v>
          </cell>
          <cell r="L198" t="str">
            <v>..</v>
          </cell>
          <cell r="M198" t="str">
            <v xml:space="preserve"> </v>
          </cell>
          <cell r="N198" t="str">
            <v>..</v>
          </cell>
          <cell r="O198" t="str">
            <v xml:space="preserve"> </v>
          </cell>
        </row>
        <row r="199">
          <cell r="A199" t="str">
            <v xml:space="preserve">  34. OTHER UNIVERSITY DEGREES</v>
          </cell>
          <cell r="B199" t="str">
            <v>..</v>
          </cell>
          <cell r="C199" t="str">
            <v xml:space="preserve"> </v>
          </cell>
          <cell r="D199" t="str">
            <v>..</v>
          </cell>
          <cell r="E199" t="str">
            <v xml:space="preserve"> </v>
          </cell>
          <cell r="F199" t="str">
            <v>..</v>
          </cell>
          <cell r="G199" t="str">
            <v xml:space="preserve"> </v>
          </cell>
          <cell r="H199" t="str">
            <v>..</v>
          </cell>
          <cell r="I199" t="str">
            <v xml:space="preserve"> </v>
          </cell>
          <cell r="J199" t="str">
            <v>..</v>
          </cell>
          <cell r="K199" t="str">
            <v xml:space="preserve"> </v>
          </cell>
          <cell r="L199" t="str">
            <v>..</v>
          </cell>
          <cell r="M199" t="str">
            <v xml:space="preserve"> </v>
          </cell>
          <cell r="N199" t="str">
            <v>..</v>
          </cell>
          <cell r="O199" t="str">
            <v xml:space="preserve"> </v>
          </cell>
        </row>
        <row r="200">
          <cell r="A200" t="str">
            <v>* 35. SUB-TOTAL UNIVERSITY DEGREES</v>
          </cell>
          <cell r="B200">
            <v>15931</v>
          </cell>
          <cell r="C200" t="str">
            <v>A</v>
          </cell>
          <cell r="D200" t="str">
            <v>..</v>
          </cell>
          <cell r="E200" t="str">
            <v xml:space="preserve"> </v>
          </cell>
          <cell r="F200">
            <v>17490</v>
          </cell>
          <cell r="G200" t="str">
            <v xml:space="preserve"> </v>
          </cell>
          <cell r="H200" t="str">
            <v>..</v>
          </cell>
          <cell r="I200" t="str">
            <v xml:space="preserve"> </v>
          </cell>
          <cell r="J200">
            <v>18295</v>
          </cell>
          <cell r="K200" t="str">
            <v xml:space="preserve"> </v>
          </cell>
          <cell r="L200" t="str">
            <v>..</v>
          </cell>
          <cell r="M200" t="str">
            <v xml:space="preserve"> </v>
          </cell>
          <cell r="N200" t="str">
            <v>..</v>
          </cell>
          <cell r="O200" t="str">
            <v xml:space="preserve"> </v>
          </cell>
        </row>
        <row r="201">
          <cell r="A201" t="str">
            <v xml:space="preserve">  36 OTHER POST-SECONDARY</v>
          </cell>
          <cell r="B201" t="str">
            <v>..</v>
          </cell>
          <cell r="C201" t="str">
            <v xml:space="preserve"> </v>
          </cell>
          <cell r="D201" t="str">
            <v>..</v>
          </cell>
          <cell r="E201" t="str">
            <v xml:space="preserve"> </v>
          </cell>
          <cell r="F201" t="str">
            <v>..</v>
          </cell>
          <cell r="G201" t="str">
            <v xml:space="preserve"> </v>
          </cell>
          <cell r="H201" t="str">
            <v>..</v>
          </cell>
          <cell r="I201" t="str">
            <v xml:space="preserve"> </v>
          </cell>
          <cell r="J201" t="str">
            <v>..</v>
          </cell>
          <cell r="K201" t="str">
            <v xml:space="preserve"> </v>
          </cell>
          <cell r="L201" t="str">
            <v>..</v>
          </cell>
          <cell r="M201" t="str">
            <v xml:space="preserve"> </v>
          </cell>
          <cell r="N201" t="str">
            <v>..</v>
          </cell>
          <cell r="O201" t="str">
            <v xml:space="preserve"> </v>
          </cell>
        </row>
        <row r="202">
          <cell r="A202" t="str">
            <v xml:space="preserve">  37. SECONDARY</v>
          </cell>
          <cell r="B202" t="str">
            <v>..</v>
          </cell>
          <cell r="C202" t="str">
            <v xml:space="preserve"> </v>
          </cell>
          <cell r="D202" t="str">
            <v>..</v>
          </cell>
          <cell r="E202" t="str">
            <v xml:space="preserve"> </v>
          </cell>
          <cell r="F202" t="str">
            <v>..</v>
          </cell>
          <cell r="G202" t="str">
            <v xml:space="preserve"> </v>
          </cell>
          <cell r="H202" t="str">
            <v>..</v>
          </cell>
          <cell r="I202" t="str">
            <v xml:space="preserve"> </v>
          </cell>
          <cell r="J202" t="str">
            <v>..</v>
          </cell>
          <cell r="K202" t="str">
            <v xml:space="preserve"> </v>
          </cell>
          <cell r="L202" t="str">
            <v>..</v>
          </cell>
          <cell r="M202" t="str">
            <v xml:space="preserve"> </v>
          </cell>
          <cell r="N202" t="str">
            <v>..</v>
          </cell>
          <cell r="O202" t="str">
            <v xml:space="preserve"> </v>
          </cell>
        </row>
        <row r="203">
          <cell r="A203" t="str">
            <v xml:space="preserve">  38. OTHER</v>
          </cell>
          <cell r="B203" t="str">
            <v>..</v>
          </cell>
          <cell r="C203" t="str">
            <v xml:space="preserve"> </v>
          </cell>
          <cell r="D203" t="str">
            <v>..</v>
          </cell>
          <cell r="E203" t="str">
            <v xml:space="preserve"> </v>
          </cell>
          <cell r="F203" t="str">
            <v>..</v>
          </cell>
          <cell r="G203" t="str">
            <v xml:space="preserve"> </v>
          </cell>
          <cell r="H203" t="str">
            <v>..</v>
          </cell>
          <cell r="I203" t="str">
            <v xml:space="preserve"> </v>
          </cell>
          <cell r="J203" t="str">
            <v>..</v>
          </cell>
          <cell r="K203" t="str">
            <v xml:space="preserve"> </v>
          </cell>
          <cell r="L203" t="str">
            <v>..</v>
          </cell>
          <cell r="M203" t="str">
            <v xml:space="preserve"> </v>
          </cell>
          <cell r="N203" t="str">
            <v>..</v>
          </cell>
          <cell r="O203" t="str">
            <v xml:space="preserve"> </v>
          </cell>
        </row>
        <row r="204">
          <cell r="A204" t="str">
            <v xml:space="preserve">  39. NOT SPECIFIED</v>
          </cell>
          <cell r="B204">
            <v>8007</v>
          </cell>
          <cell r="C204" t="str">
            <v>A</v>
          </cell>
          <cell r="D204" t="str">
            <v>..</v>
          </cell>
          <cell r="E204" t="str">
            <v xml:space="preserve"> </v>
          </cell>
          <cell r="F204">
            <v>7387</v>
          </cell>
          <cell r="G204" t="str">
            <v xml:space="preserve"> </v>
          </cell>
          <cell r="H204" t="str">
            <v>..</v>
          </cell>
          <cell r="I204" t="str">
            <v xml:space="preserve"> </v>
          </cell>
          <cell r="J204">
            <v>7105</v>
          </cell>
          <cell r="K204" t="str">
            <v xml:space="preserve"> </v>
          </cell>
          <cell r="L204" t="str">
            <v>..</v>
          </cell>
          <cell r="M204" t="str">
            <v xml:space="preserve"> </v>
          </cell>
          <cell r="N204" t="str">
            <v>..</v>
          </cell>
          <cell r="O204" t="str">
            <v xml:space="preserve"> </v>
          </cell>
        </row>
        <row r="205">
          <cell r="A205" t="str">
            <v>* 40. TOTAL R&amp;D PERSONNEL</v>
          </cell>
          <cell r="B205">
            <v>23938</v>
          </cell>
          <cell r="C205" t="str">
            <v>A</v>
          </cell>
          <cell r="D205" t="str">
            <v>..</v>
          </cell>
          <cell r="E205" t="str">
            <v xml:space="preserve"> </v>
          </cell>
          <cell r="F205">
            <v>24877</v>
          </cell>
          <cell r="G205" t="str">
            <v xml:space="preserve"> </v>
          </cell>
          <cell r="H205" t="str">
            <v>..</v>
          </cell>
          <cell r="I205" t="str">
            <v xml:space="preserve"> </v>
          </cell>
          <cell r="J205">
            <v>25400</v>
          </cell>
          <cell r="L205" t="str">
            <v>..</v>
          </cell>
          <cell r="M205" t="str">
            <v xml:space="preserve"> </v>
          </cell>
          <cell r="N205" t="str">
            <v>..</v>
          </cell>
          <cell r="O205" t="str">
            <v xml:space="preserve"> </v>
          </cell>
        </row>
        <row r="206">
          <cell r="A206" t="str">
            <v>-</v>
          </cell>
          <cell r="B206" t="str">
            <v>-</v>
          </cell>
          <cell r="C206" t="str">
            <v>-</v>
          </cell>
          <cell r="D206" t="str">
            <v>-</v>
          </cell>
          <cell r="E206" t="str">
            <v>-</v>
          </cell>
          <cell r="F206" t="str">
            <v>-</v>
          </cell>
          <cell r="G206" t="str">
            <v>-</v>
          </cell>
          <cell r="H206" t="str">
            <v>-</v>
          </cell>
          <cell r="I206" t="str">
            <v>-</v>
          </cell>
          <cell r="J206" t="str">
            <v>-</v>
          </cell>
          <cell r="K206" t="str">
            <v>-</v>
          </cell>
          <cell r="L206" t="str">
            <v>-</v>
          </cell>
          <cell r="M206" t="str">
            <v>-</v>
          </cell>
          <cell r="N206" t="str">
            <v>-</v>
          </cell>
          <cell r="O2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
      <sheetName val="Fig.2 "/>
      <sheetName val="fig.3"/>
    </sheetNames>
    <sheetDataSet>
      <sheetData sheetId="0" refreshError="1"/>
      <sheetData sheetId="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11"/>
      <sheetName val="TABELL X1"/>
      <sheetName val="Norge utgifter og årsverk"/>
      <sheetName val="Norge utgifter"/>
      <sheetName val="Finland utgifter og årsverk"/>
      <sheetName val="Finland utgifter"/>
      <sheetName val="Danmark utgifter og årsverk"/>
      <sheetName val="Danmark utgifter"/>
      <sheetName val="Sverige utgifter"/>
      <sheetName val="Sverige årsverk"/>
      <sheetName val="Sverige årsverk og utd"/>
      <sheetName val="Ark1"/>
      <sheetName val="Ark2"/>
      <sheetName val="Ark3"/>
      <sheetName val="Ark4"/>
      <sheetName val="Ark5"/>
      <sheetName val="Ark6"/>
      <sheetName val="Ark7"/>
      <sheetName val="Ark8"/>
      <sheetName val="Ark9"/>
      <sheetName val="Ark10"/>
    </sheetNames>
    <sheetDataSet>
      <sheetData sheetId="0"/>
      <sheetData sheetId="1"/>
      <sheetData sheetId="2">
        <row r="907">
          <cell r="A907" t="str">
            <v>TOTAL TABLE (T.10)</v>
          </cell>
          <cell r="B907" t="str">
            <v xml:space="preserve"> </v>
          </cell>
          <cell r="C907" t="str">
            <v xml:space="preserve"> </v>
          </cell>
          <cell r="D907" t="str">
            <v>COUNTRY : NORWAY</v>
          </cell>
          <cell r="G907" t="str">
            <v xml:space="preserve"> </v>
          </cell>
          <cell r="H907" t="str">
            <v xml:space="preserve"> </v>
          </cell>
          <cell r="I907" t="str">
            <v xml:space="preserve"> </v>
          </cell>
        </row>
        <row r="908">
          <cell r="A908" t="str">
            <v xml:space="preserve"> </v>
          </cell>
          <cell r="B908" t="str">
            <v xml:space="preserve"> </v>
          </cell>
          <cell r="C908" t="str">
            <v xml:space="preserve"> </v>
          </cell>
          <cell r="D908" t="str">
            <v xml:space="preserve"> </v>
          </cell>
          <cell r="E908" t="str">
            <v xml:space="preserve"> </v>
          </cell>
          <cell r="F908" t="str">
            <v xml:space="preserve"> </v>
          </cell>
          <cell r="G908" t="str">
            <v xml:space="preserve"> </v>
          </cell>
          <cell r="H908" t="str">
            <v xml:space="preserve"> </v>
          </cell>
          <cell r="I908" t="str">
            <v xml:space="preserve"> </v>
          </cell>
        </row>
        <row r="909">
          <cell r="A909" t="str">
            <v>TOTAL R&amp;D PERSONNEL</v>
          </cell>
          <cell r="G909" t="str">
            <v xml:space="preserve"> </v>
          </cell>
          <cell r="H909" t="str">
            <v xml:space="preserve"> </v>
          </cell>
          <cell r="I909" t="str">
            <v xml:space="preserve"> </v>
          </cell>
        </row>
        <row r="910">
          <cell r="A910" t="str">
            <v>BY SECTOR OF EMPLOYMENT AND OCCUPATION</v>
          </cell>
          <cell r="G910" t="str">
            <v xml:space="preserve"> </v>
          </cell>
          <cell r="H910" t="str">
            <v xml:space="preserve"> </v>
          </cell>
          <cell r="I910" t="str">
            <v xml:space="preserve"> </v>
          </cell>
        </row>
        <row r="911">
          <cell r="A911" t="str">
            <v>UNIT: HEADCOUNT (*)</v>
          </cell>
          <cell r="G911" t="str">
            <v xml:space="preserve"> </v>
          </cell>
          <cell r="H911" t="str">
            <v xml:space="preserve"> </v>
          </cell>
          <cell r="I911" t="str">
            <v xml:space="preserve"> </v>
          </cell>
        </row>
        <row r="912">
          <cell r="A912" t="str">
            <v xml:space="preserve"> </v>
          </cell>
          <cell r="B912" t="str">
            <v xml:space="preserve"> </v>
          </cell>
          <cell r="C912" t="str">
            <v xml:space="preserve"> </v>
          </cell>
          <cell r="D912" t="str">
            <v xml:space="preserve"> </v>
          </cell>
          <cell r="E912" t="str">
            <v xml:space="preserve"> </v>
          </cell>
          <cell r="F912" t="str">
            <v xml:space="preserve"> </v>
          </cell>
          <cell r="G912" t="str">
            <v xml:space="preserve"> </v>
          </cell>
          <cell r="H912" t="str">
            <v xml:space="preserve"> </v>
          </cell>
          <cell r="I912" t="str">
            <v xml:space="preserve"> </v>
          </cell>
        </row>
        <row r="913">
          <cell r="A913" t="str">
            <v>YEAR : 1999 (or the closest available year)</v>
          </cell>
          <cell r="B913" t="str">
            <v xml:space="preserve"> </v>
          </cell>
          <cell r="C913" t="str">
            <v xml:space="preserve"> </v>
          </cell>
          <cell r="D913" t="str">
            <v xml:space="preserve"> </v>
          </cell>
          <cell r="E913" t="str">
            <v xml:space="preserve"> </v>
          </cell>
          <cell r="F913" t="str">
            <v xml:space="preserve"> </v>
          </cell>
          <cell r="G913" t="str">
            <v xml:space="preserve"> </v>
          </cell>
          <cell r="H913" t="str">
            <v xml:space="preserve"> </v>
          </cell>
          <cell r="I913" t="str">
            <v xml:space="preserve"> </v>
          </cell>
        </row>
        <row r="914">
          <cell r="A914" t="str">
            <v>-</v>
          </cell>
          <cell r="B914" t="str">
            <v>-</v>
          </cell>
          <cell r="C914" t="str">
            <v>-</v>
          </cell>
          <cell r="D914" t="str">
            <v>-</v>
          </cell>
          <cell r="E914" t="str">
            <v>-</v>
          </cell>
          <cell r="F914" t="str">
            <v>-</v>
          </cell>
          <cell r="G914" t="str">
            <v>-</v>
          </cell>
          <cell r="H914" t="str">
            <v>-</v>
          </cell>
          <cell r="I914" t="str">
            <v>-</v>
          </cell>
        </row>
        <row r="915">
          <cell r="A915" t="str">
            <v xml:space="preserve"> </v>
          </cell>
          <cell r="B915" t="str">
            <v>1</v>
          </cell>
          <cell r="C915" t="str">
            <v xml:space="preserve"> </v>
          </cell>
          <cell r="D915" t="str">
            <v>2</v>
          </cell>
          <cell r="E915" t="str">
            <v xml:space="preserve"> </v>
          </cell>
          <cell r="F915" t="str">
            <v>3</v>
          </cell>
          <cell r="G915" t="str">
            <v xml:space="preserve"> </v>
          </cell>
          <cell r="H915" t="str">
            <v>4</v>
          </cell>
          <cell r="I915" t="str">
            <v xml:space="preserve"> </v>
          </cell>
        </row>
        <row r="916">
          <cell r="A916" t="str">
            <v xml:space="preserve"> </v>
          </cell>
          <cell r="B916" t="str">
            <v>Full time</v>
          </cell>
          <cell r="C916" t="str">
            <v xml:space="preserve"> </v>
          </cell>
          <cell r="D916" t="str">
            <v>Mainly on</v>
          </cell>
          <cell r="E916" t="str">
            <v xml:space="preserve"> </v>
          </cell>
          <cell r="F916" t="str">
            <v>Part-time</v>
          </cell>
          <cell r="G916" t="str">
            <v xml:space="preserve"> </v>
          </cell>
          <cell r="H916" t="str">
            <v xml:space="preserve"> </v>
          </cell>
          <cell r="I916" t="str">
            <v xml:space="preserve"> </v>
          </cell>
        </row>
        <row r="917">
          <cell r="A917" t="str">
            <v xml:space="preserve"> </v>
          </cell>
          <cell r="B917" t="str">
            <v>on R&amp;D</v>
          </cell>
          <cell r="C917" t="str">
            <v xml:space="preserve"> </v>
          </cell>
          <cell r="D917" t="str">
            <v>R&amp;D</v>
          </cell>
          <cell r="E917" t="str">
            <v xml:space="preserve"> </v>
          </cell>
          <cell r="F917" t="str">
            <v>on R&amp;D</v>
          </cell>
          <cell r="G917" t="str">
            <v xml:space="preserve"> </v>
          </cell>
          <cell r="H917" t="str">
            <v>TOTAL</v>
          </cell>
          <cell r="I917" t="str">
            <v xml:space="preserve"> </v>
          </cell>
        </row>
        <row r="918">
          <cell r="A918" t="str">
            <v xml:space="preserve"> </v>
          </cell>
          <cell r="B918" t="str">
            <v>(&gt; 90 %)</v>
          </cell>
          <cell r="C918" t="str">
            <v xml:space="preserve"> </v>
          </cell>
          <cell r="D918" t="str">
            <v>(50 to 90%)</v>
          </cell>
          <cell r="E918" t="str">
            <v xml:space="preserve"> </v>
          </cell>
          <cell r="F918" t="str">
            <v>(&lt; 50 %)</v>
          </cell>
          <cell r="G918" t="str">
            <v xml:space="preserve"> </v>
          </cell>
          <cell r="H918" t="str">
            <v xml:space="preserve"> </v>
          </cell>
          <cell r="I918" t="str">
            <v xml:space="preserve"> </v>
          </cell>
        </row>
        <row r="919">
          <cell r="A919" t="str">
            <v>-</v>
          </cell>
          <cell r="B919" t="str">
            <v>-</v>
          </cell>
          <cell r="C919" t="str">
            <v>-</v>
          </cell>
          <cell r="D919" t="str">
            <v>-</v>
          </cell>
          <cell r="E919" t="str">
            <v>-</v>
          </cell>
          <cell r="F919" t="str">
            <v>-</v>
          </cell>
          <cell r="G919" t="str">
            <v>-</v>
          </cell>
          <cell r="H919" t="str">
            <v>-</v>
          </cell>
          <cell r="I919" t="str">
            <v>-</v>
          </cell>
        </row>
        <row r="920">
          <cell r="A920" t="str">
            <v>BUSINESS ENTERPRISE SECTOR</v>
          </cell>
          <cell r="B920" t="str">
            <v xml:space="preserve"> </v>
          </cell>
          <cell r="C920" t="str">
            <v xml:space="preserve"> </v>
          </cell>
          <cell r="D920" t="str">
            <v xml:space="preserve"> </v>
          </cell>
          <cell r="E920" t="str">
            <v xml:space="preserve"> </v>
          </cell>
          <cell r="F920" t="str">
            <v xml:space="preserve"> </v>
          </cell>
          <cell r="G920" t="str">
            <v xml:space="preserve"> </v>
          </cell>
          <cell r="H920" t="str">
            <v xml:space="preserve"> </v>
          </cell>
          <cell r="I920" t="str">
            <v xml:space="preserve"> </v>
          </cell>
        </row>
        <row r="921">
          <cell r="A921" t="str">
            <v xml:space="preserve">  OCCUPATION</v>
          </cell>
          <cell r="B921" t="str">
            <v xml:space="preserve"> </v>
          </cell>
          <cell r="C921" t="str">
            <v xml:space="preserve"> </v>
          </cell>
          <cell r="D921" t="str">
            <v xml:space="preserve"> </v>
          </cell>
          <cell r="E921" t="str">
            <v xml:space="preserve"> </v>
          </cell>
          <cell r="F921" t="str">
            <v xml:space="preserve"> </v>
          </cell>
          <cell r="G921" t="str">
            <v xml:space="preserve"> </v>
          </cell>
          <cell r="H921" t="str">
            <v xml:space="preserve"> </v>
          </cell>
          <cell r="I921" t="str">
            <v xml:space="preserve"> </v>
          </cell>
        </row>
        <row r="922">
          <cell r="A922" t="str">
            <v xml:space="preserve"> 1. RSE</v>
          </cell>
          <cell r="B922" t="str">
            <v xml:space="preserve"> </v>
          </cell>
          <cell r="C922" t="str">
            <v xml:space="preserve"> </v>
          </cell>
          <cell r="D922" t="str">
            <v xml:space="preserve"> </v>
          </cell>
          <cell r="E922" t="str">
            <v xml:space="preserve"> </v>
          </cell>
          <cell r="F922" t="str">
            <v xml:space="preserve"> </v>
          </cell>
          <cell r="H922">
            <v>12626</v>
          </cell>
          <cell r="I922" t="str">
            <v xml:space="preserve"> </v>
          </cell>
        </row>
        <row r="923">
          <cell r="A923" t="str">
            <v xml:space="preserve"> 2. TECHNICIANS</v>
          </cell>
          <cell r="B923" t="str">
            <v xml:space="preserve"> </v>
          </cell>
          <cell r="C923" t="str">
            <v xml:space="preserve"> </v>
          </cell>
          <cell r="D923" t="str">
            <v xml:space="preserve"> </v>
          </cell>
          <cell r="E923" t="str">
            <v xml:space="preserve"> </v>
          </cell>
          <cell r="F923" t="str">
            <v xml:space="preserve"> </v>
          </cell>
          <cell r="G923" t="str">
            <v xml:space="preserve"> </v>
          </cell>
          <cell r="H923" t="str">
            <v xml:space="preserve"> </v>
          </cell>
          <cell r="I923" t="str">
            <v xml:space="preserve"> </v>
          </cell>
        </row>
        <row r="924">
          <cell r="A924" t="str">
            <v xml:space="preserve"> 3. OTHER</v>
          </cell>
          <cell r="B924" t="str">
            <v xml:space="preserve"> </v>
          </cell>
          <cell r="C924" t="str">
            <v xml:space="preserve"> </v>
          </cell>
          <cell r="D924" t="str">
            <v xml:space="preserve"> </v>
          </cell>
          <cell r="E924" t="str">
            <v xml:space="preserve"> </v>
          </cell>
          <cell r="F924" t="str">
            <v xml:space="preserve"> </v>
          </cell>
          <cell r="G924" t="str">
            <v xml:space="preserve"> </v>
          </cell>
          <cell r="H924" t="str">
            <v xml:space="preserve"> </v>
          </cell>
          <cell r="I924" t="str">
            <v xml:space="preserve"> </v>
          </cell>
        </row>
        <row r="925">
          <cell r="A925" t="str">
            <v xml:space="preserve"> 4. TOTAL</v>
          </cell>
          <cell r="B925" t="str">
            <v xml:space="preserve"> </v>
          </cell>
          <cell r="C925" t="str">
            <v xml:space="preserve"> </v>
          </cell>
          <cell r="D925" t="str">
            <v xml:space="preserve"> </v>
          </cell>
          <cell r="E925" t="str">
            <v xml:space="preserve"> </v>
          </cell>
          <cell r="F925" t="str">
            <v xml:space="preserve"> </v>
          </cell>
          <cell r="H925">
            <v>17375</v>
          </cell>
          <cell r="I925" t="str">
            <v xml:space="preserve"> </v>
          </cell>
        </row>
        <row r="926">
          <cell r="A926" t="str">
            <v>-</v>
          </cell>
          <cell r="B926" t="str">
            <v>-</v>
          </cell>
          <cell r="C926" t="str">
            <v>-</v>
          </cell>
          <cell r="D926" t="str">
            <v>-</v>
          </cell>
          <cell r="E926" t="str">
            <v>-</v>
          </cell>
          <cell r="F926" t="str">
            <v>-</v>
          </cell>
          <cell r="G926" t="str">
            <v>-</v>
          </cell>
          <cell r="H926" t="str">
            <v>-</v>
          </cell>
          <cell r="I926" t="str">
            <v>-</v>
          </cell>
        </row>
        <row r="927">
          <cell r="A927" t="str">
            <v>GOVERNMENT SECTOR</v>
          </cell>
          <cell r="B927" t="str">
            <v xml:space="preserve"> </v>
          </cell>
          <cell r="C927" t="str">
            <v xml:space="preserve"> </v>
          </cell>
          <cell r="D927" t="str">
            <v xml:space="preserve"> </v>
          </cell>
          <cell r="E927" t="str">
            <v xml:space="preserve"> </v>
          </cell>
          <cell r="F927" t="str">
            <v xml:space="preserve"> </v>
          </cell>
          <cell r="G927" t="str">
            <v xml:space="preserve"> </v>
          </cell>
          <cell r="H927" t="str">
            <v xml:space="preserve"> </v>
          </cell>
          <cell r="I927" t="str">
            <v xml:space="preserve"> </v>
          </cell>
        </row>
        <row r="928">
          <cell r="A928" t="str">
            <v xml:space="preserve">  OCCUPATION</v>
          </cell>
          <cell r="B928" t="str">
            <v xml:space="preserve"> </v>
          </cell>
          <cell r="C928" t="str">
            <v xml:space="preserve"> </v>
          </cell>
          <cell r="D928" t="str">
            <v xml:space="preserve"> </v>
          </cell>
          <cell r="E928" t="str">
            <v xml:space="preserve"> </v>
          </cell>
          <cell r="F928" t="str">
            <v xml:space="preserve"> </v>
          </cell>
          <cell r="G928" t="str">
            <v xml:space="preserve"> </v>
          </cell>
          <cell r="H928" t="str">
            <v xml:space="preserve"> </v>
          </cell>
          <cell r="I928" t="str">
            <v xml:space="preserve"> </v>
          </cell>
        </row>
        <row r="929">
          <cell r="A929" t="str">
            <v xml:space="preserve"> 5. RSE</v>
          </cell>
          <cell r="B929" t="str">
            <v xml:space="preserve"> </v>
          </cell>
          <cell r="C929" t="str">
            <v xml:space="preserve"> </v>
          </cell>
          <cell r="D929" t="str">
            <v xml:space="preserve"> </v>
          </cell>
          <cell r="E929" t="str">
            <v xml:space="preserve"> </v>
          </cell>
          <cell r="F929" t="str">
            <v xml:space="preserve"> </v>
          </cell>
          <cell r="G929" t="str">
            <v xml:space="preserve"> </v>
          </cell>
          <cell r="H929">
            <v>3971</v>
          </cell>
          <cell r="I929" t="str">
            <v xml:space="preserve"> </v>
          </cell>
        </row>
        <row r="930">
          <cell r="A930" t="str">
            <v xml:space="preserve"> 6. TECHNICIANS</v>
          </cell>
          <cell r="B930" t="str">
            <v xml:space="preserve"> </v>
          </cell>
          <cell r="C930" t="str">
            <v xml:space="preserve"> </v>
          </cell>
          <cell r="D930" t="str">
            <v xml:space="preserve"> </v>
          </cell>
          <cell r="E930" t="str">
            <v xml:space="preserve"> </v>
          </cell>
          <cell r="F930" t="str">
            <v xml:space="preserve"> </v>
          </cell>
          <cell r="G930" t="str">
            <v xml:space="preserve"> </v>
          </cell>
          <cell r="H930" t="str">
            <v xml:space="preserve"> </v>
          </cell>
          <cell r="I930" t="str">
            <v xml:space="preserve"> </v>
          </cell>
        </row>
        <row r="931">
          <cell r="A931" t="str">
            <v xml:space="preserve"> 7. OTHER</v>
          </cell>
          <cell r="B931" t="str">
            <v xml:space="preserve"> </v>
          </cell>
          <cell r="C931" t="str">
            <v xml:space="preserve"> </v>
          </cell>
          <cell r="D931" t="str">
            <v xml:space="preserve"> </v>
          </cell>
          <cell r="E931" t="str">
            <v xml:space="preserve"> </v>
          </cell>
          <cell r="F931" t="str">
            <v xml:space="preserve"> </v>
          </cell>
          <cell r="G931" t="str">
            <v xml:space="preserve"> </v>
          </cell>
          <cell r="H931" t="str">
            <v xml:space="preserve"> </v>
          </cell>
          <cell r="I931" t="str">
            <v xml:space="preserve"> </v>
          </cell>
        </row>
        <row r="932">
          <cell r="A932" t="str">
            <v xml:space="preserve"> 8. TOTAL</v>
          </cell>
          <cell r="B932" t="str">
            <v xml:space="preserve"> </v>
          </cell>
          <cell r="C932" t="str">
            <v xml:space="preserve"> </v>
          </cell>
          <cell r="D932" t="str">
            <v xml:space="preserve"> </v>
          </cell>
          <cell r="E932" t="str">
            <v xml:space="preserve"> </v>
          </cell>
          <cell r="F932" t="str">
            <v xml:space="preserve"> </v>
          </cell>
          <cell r="G932" t="str">
            <v xml:space="preserve"> </v>
          </cell>
          <cell r="H932">
            <v>6384</v>
          </cell>
          <cell r="I932" t="str">
            <v xml:space="preserve"> </v>
          </cell>
        </row>
        <row r="933">
          <cell r="A933" t="str">
            <v>-</v>
          </cell>
          <cell r="B933" t="str">
            <v>-</v>
          </cell>
          <cell r="C933" t="str">
            <v>-</v>
          </cell>
          <cell r="D933" t="str">
            <v>-</v>
          </cell>
          <cell r="E933" t="str">
            <v>-</v>
          </cell>
          <cell r="F933" t="str">
            <v>-</v>
          </cell>
          <cell r="G933" t="str">
            <v>-</v>
          </cell>
          <cell r="H933" t="str">
            <v>-</v>
          </cell>
          <cell r="I933" t="str">
            <v>-</v>
          </cell>
        </row>
        <row r="934">
          <cell r="A934" t="str">
            <v>HIGHER EDUCATION SECTOR</v>
          </cell>
          <cell r="B934" t="str">
            <v xml:space="preserve"> </v>
          </cell>
          <cell r="C934" t="str">
            <v xml:space="preserve"> </v>
          </cell>
          <cell r="D934" t="str">
            <v xml:space="preserve"> </v>
          </cell>
          <cell r="E934" t="str">
            <v xml:space="preserve"> </v>
          </cell>
          <cell r="F934" t="str">
            <v xml:space="preserve"> </v>
          </cell>
          <cell r="G934" t="str">
            <v xml:space="preserve"> </v>
          </cell>
          <cell r="H934" t="str">
            <v xml:space="preserve"> </v>
          </cell>
          <cell r="I934" t="str">
            <v xml:space="preserve"> </v>
          </cell>
        </row>
        <row r="935">
          <cell r="A935" t="str">
            <v xml:space="preserve">  OCCUPATION</v>
          </cell>
          <cell r="B935" t="str">
            <v xml:space="preserve"> </v>
          </cell>
          <cell r="C935" t="str">
            <v xml:space="preserve"> </v>
          </cell>
          <cell r="D935" t="str">
            <v xml:space="preserve"> </v>
          </cell>
          <cell r="E935" t="str">
            <v xml:space="preserve"> </v>
          </cell>
          <cell r="F935" t="str">
            <v xml:space="preserve"> </v>
          </cell>
          <cell r="G935" t="str">
            <v xml:space="preserve"> </v>
          </cell>
          <cell r="H935" t="str">
            <v xml:space="preserve"> </v>
          </cell>
          <cell r="I935" t="str">
            <v xml:space="preserve"> </v>
          </cell>
        </row>
        <row r="936">
          <cell r="A936" t="str">
            <v xml:space="preserve"> 9. RSE</v>
          </cell>
          <cell r="B936">
            <v>1007</v>
          </cell>
          <cell r="C936" t="str">
            <v xml:space="preserve"> </v>
          </cell>
          <cell r="D936">
            <v>3105</v>
          </cell>
          <cell r="E936" t="str">
            <v xml:space="preserve"> </v>
          </cell>
          <cell r="F936">
            <v>10252</v>
          </cell>
          <cell r="G936" t="str">
            <v xml:space="preserve"> </v>
          </cell>
          <cell r="H936">
            <v>14364</v>
          </cell>
          <cell r="I936" t="str">
            <v xml:space="preserve"> </v>
          </cell>
        </row>
        <row r="937">
          <cell r="A937" t="str">
            <v>10. TECHNICIANS</v>
          </cell>
          <cell r="B937" t="str">
            <v xml:space="preserve"> </v>
          </cell>
          <cell r="C937" t="str">
            <v xml:space="preserve"> </v>
          </cell>
          <cell r="D937" t="str">
            <v xml:space="preserve"> </v>
          </cell>
          <cell r="E937" t="str">
            <v xml:space="preserve"> </v>
          </cell>
          <cell r="F937" t="str">
            <v xml:space="preserve"> </v>
          </cell>
          <cell r="G937" t="str">
            <v xml:space="preserve"> </v>
          </cell>
          <cell r="H937" t="str">
            <v xml:space="preserve"> </v>
          </cell>
          <cell r="I937" t="str">
            <v xml:space="preserve"> </v>
          </cell>
        </row>
        <row r="938">
          <cell r="A938" t="str">
            <v>11. OTHER</v>
          </cell>
          <cell r="B938" t="str">
            <v xml:space="preserve"> </v>
          </cell>
          <cell r="C938" t="str">
            <v xml:space="preserve"> </v>
          </cell>
          <cell r="D938" t="str">
            <v xml:space="preserve"> </v>
          </cell>
          <cell r="E938" t="str">
            <v xml:space="preserve"> </v>
          </cell>
          <cell r="F938" t="str">
            <v xml:space="preserve"> </v>
          </cell>
          <cell r="G938" t="str">
            <v xml:space="preserve"> </v>
          </cell>
          <cell r="H938" t="str">
            <v xml:space="preserve"> </v>
          </cell>
          <cell r="I938" t="str">
            <v xml:space="preserve"> </v>
          </cell>
        </row>
        <row r="939">
          <cell r="A939" t="str">
            <v>12. TOTAL</v>
          </cell>
          <cell r="B939" t="str">
            <v xml:space="preserve"> </v>
          </cell>
          <cell r="C939" t="str">
            <v xml:space="preserve"> </v>
          </cell>
          <cell r="D939" t="str">
            <v xml:space="preserve"> </v>
          </cell>
          <cell r="E939" t="str">
            <v xml:space="preserve"> </v>
          </cell>
          <cell r="F939" t="str">
            <v xml:space="preserve"> </v>
          </cell>
          <cell r="G939" t="str">
            <v xml:space="preserve"> </v>
          </cell>
          <cell r="H939">
            <v>20069</v>
          </cell>
          <cell r="I939" t="str">
            <v xml:space="preserve"> </v>
          </cell>
        </row>
        <row r="940">
          <cell r="A940" t="str">
            <v>-</v>
          </cell>
          <cell r="B940" t="str">
            <v>-</v>
          </cell>
          <cell r="C940" t="str">
            <v>-</v>
          </cell>
          <cell r="D940" t="str">
            <v>-</v>
          </cell>
          <cell r="E940" t="str">
            <v>-</v>
          </cell>
          <cell r="F940" t="str">
            <v>-</v>
          </cell>
          <cell r="G940" t="str">
            <v>-</v>
          </cell>
          <cell r="H940" t="str">
            <v>-</v>
          </cell>
          <cell r="I940" t="str">
            <v>-</v>
          </cell>
        </row>
        <row r="941">
          <cell r="A941" t="str">
            <v>PRIVATE NON PROFIT SECTOR</v>
          </cell>
          <cell r="B941" t="str">
            <v xml:space="preserve"> </v>
          </cell>
          <cell r="C941" t="str">
            <v xml:space="preserve"> </v>
          </cell>
          <cell r="D941" t="str">
            <v xml:space="preserve"> </v>
          </cell>
          <cell r="E941" t="str">
            <v xml:space="preserve"> </v>
          </cell>
          <cell r="F941" t="str">
            <v xml:space="preserve"> </v>
          </cell>
          <cell r="G941" t="str">
            <v xml:space="preserve"> </v>
          </cell>
          <cell r="H941" t="str">
            <v xml:space="preserve"> </v>
          </cell>
          <cell r="I941" t="str">
            <v xml:space="preserve"> </v>
          </cell>
        </row>
        <row r="942">
          <cell r="A942" t="str">
            <v xml:space="preserve">  OCCUPATION</v>
          </cell>
          <cell r="B942" t="str">
            <v xml:space="preserve"> </v>
          </cell>
          <cell r="C942" t="str">
            <v xml:space="preserve"> </v>
          </cell>
          <cell r="D942" t="str">
            <v xml:space="preserve"> </v>
          </cell>
          <cell r="E942" t="str">
            <v xml:space="preserve"> </v>
          </cell>
          <cell r="F942" t="str">
            <v xml:space="preserve"> </v>
          </cell>
          <cell r="G942" t="str">
            <v xml:space="preserve"> </v>
          </cell>
          <cell r="H942" t="str">
            <v xml:space="preserve"> </v>
          </cell>
          <cell r="I942" t="str">
            <v xml:space="preserve"> </v>
          </cell>
        </row>
        <row r="943">
          <cell r="A943" t="str">
            <v>13. RSE</v>
          </cell>
          <cell r="B943" t="str">
            <v xml:space="preserve"> </v>
          </cell>
          <cell r="C943" t="str">
            <v xml:space="preserve"> </v>
          </cell>
          <cell r="D943" t="str">
            <v xml:space="preserve"> </v>
          </cell>
          <cell r="E943" t="str">
            <v xml:space="preserve"> </v>
          </cell>
          <cell r="F943" t="str">
            <v xml:space="preserve"> </v>
          </cell>
          <cell r="G943" t="str">
            <v xml:space="preserve"> </v>
          </cell>
          <cell r="H943" t="str">
            <v xml:space="preserve"> </v>
          </cell>
          <cell r="I943" t="str">
            <v xml:space="preserve"> </v>
          </cell>
        </row>
        <row r="944">
          <cell r="A944" t="str">
            <v>14. TECHNICIANS</v>
          </cell>
          <cell r="B944" t="str">
            <v xml:space="preserve"> </v>
          </cell>
          <cell r="C944" t="str">
            <v xml:space="preserve"> </v>
          </cell>
          <cell r="D944" t="str">
            <v xml:space="preserve"> </v>
          </cell>
          <cell r="E944" t="str">
            <v xml:space="preserve"> </v>
          </cell>
          <cell r="F944" t="str">
            <v xml:space="preserve"> </v>
          </cell>
          <cell r="G944" t="str">
            <v xml:space="preserve"> </v>
          </cell>
          <cell r="H944" t="str">
            <v xml:space="preserve"> </v>
          </cell>
          <cell r="I944" t="str">
            <v xml:space="preserve"> </v>
          </cell>
        </row>
        <row r="945">
          <cell r="A945" t="str">
            <v>15. OTHER</v>
          </cell>
          <cell r="B945" t="str">
            <v xml:space="preserve"> </v>
          </cell>
          <cell r="C945" t="str">
            <v xml:space="preserve"> </v>
          </cell>
          <cell r="D945" t="str">
            <v xml:space="preserve"> </v>
          </cell>
          <cell r="E945" t="str">
            <v xml:space="preserve"> </v>
          </cell>
          <cell r="F945" t="str">
            <v xml:space="preserve"> </v>
          </cell>
          <cell r="G945" t="str">
            <v xml:space="preserve"> </v>
          </cell>
          <cell r="H945" t="str">
            <v xml:space="preserve"> </v>
          </cell>
          <cell r="I945" t="str">
            <v xml:space="preserve"> </v>
          </cell>
        </row>
        <row r="946">
          <cell r="A946" t="str">
            <v>16. TOTAL</v>
          </cell>
          <cell r="B946" t="str">
            <v xml:space="preserve"> </v>
          </cell>
          <cell r="C946" t="str">
            <v xml:space="preserve"> </v>
          </cell>
          <cell r="D946" t="str">
            <v xml:space="preserve"> </v>
          </cell>
          <cell r="E946" t="str">
            <v xml:space="preserve"> </v>
          </cell>
          <cell r="F946" t="str">
            <v xml:space="preserve"> </v>
          </cell>
          <cell r="G946" t="str">
            <v xml:space="preserve"> </v>
          </cell>
          <cell r="H946" t="str">
            <v xml:space="preserve"> </v>
          </cell>
          <cell r="I946" t="str">
            <v xml:space="preserve"> </v>
          </cell>
        </row>
        <row r="947">
          <cell r="A947" t="str">
            <v>-</v>
          </cell>
          <cell r="B947" t="str">
            <v>-</v>
          </cell>
          <cell r="C947" t="str">
            <v>-</v>
          </cell>
          <cell r="D947" t="str">
            <v>-</v>
          </cell>
          <cell r="E947" t="str">
            <v>-</v>
          </cell>
          <cell r="F947" t="str">
            <v>-</v>
          </cell>
          <cell r="G947" t="str">
            <v>-</v>
          </cell>
          <cell r="H947" t="str">
            <v>-</v>
          </cell>
          <cell r="I947" t="str">
            <v>-</v>
          </cell>
        </row>
        <row r="948">
          <cell r="A948" t="str">
            <v>NATIONAL TOTAL</v>
          </cell>
          <cell r="B948" t="str">
            <v xml:space="preserve"> </v>
          </cell>
          <cell r="C948" t="str">
            <v xml:space="preserve"> </v>
          </cell>
          <cell r="D948" t="str">
            <v xml:space="preserve"> </v>
          </cell>
          <cell r="E948" t="str">
            <v xml:space="preserve"> </v>
          </cell>
          <cell r="F948" t="str">
            <v xml:space="preserve"> </v>
          </cell>
          <cell r="G948" t="str">
            <v xml:space="preserve"> </v>
          </cell>
          <cell r="H948" t="str">
            <v xml:space="preserve"> </v>
          </cell>
          <cell r="I948" t="str">
            <v xml:space="preserve"> </v>
          </cell>
        </row>
        <row r="949">
          <cell r="A949" t="str">
            <v xml:space="preserve">  OCCUPATION</v>
          </cell>
          <cell r="B949" t="str">
            <v xml:space="preserve"> </v>
          </cell>
          <cell r="C949" t="str">
            <v xml:space="preserve"> </v>
          </cell>
          <cell r="D949" t="str">
            <v xml:space="preserve"> </v>
          </cell>
          <cell r="E949" t="str">
            <v xml:space="preserve"> </v>
          </cell>
          <cell r="F949" t="str">
            <v xml:space="preserve"> </v>
          </cell>
          <cell r="G949" t="str">
            <v xml:space="preserve"> </v>
          </cell>
          <cell r="H949" t="str">
            <v xml:space="preserve"> </v>
          </cell>
          <cell r="I949" t="str">
            <v xml:space="preserve"> </v>
          </cell>
        </row>
        <row r="950">
          <cell r="A950" t="str">
            <v>17. RSE</v>
          </cell>
          <cell r="B950" t="str">
            <v xml:space="preserve"> </v>
          </cell>
          <cell r="C950" t="str">
            <v xml:space="preserve"> </v>
          </cell>
          <cell r="D950" t="str">
            <v xml:space="preserve"> </v>
          </cell>
          <cell r="E950" t="str">
            <v xml:space="preserve"> </v>
          </cell>
          <cell r="F950" t="str">
            <v xml:space="preserve"> </v>
          </cell>
          <cell r="G950" t="str">
            <v xml:space="preserve"> </v>
          </cell>
          <cell r="H950">
            <v>30961</v>
          </cell>
          <cell r="I950" t="str">
            <v xml:space="preserve"> </v>
          </cell>
        </row>
        <row r="951">
          <cell r="A951" t="str">
            <v>18. TECHNICIANS</v>
          </cell>
          <cell r="B951" t="str">
            <v xml:space="preserve"> </v>
          </cell>
          <cell r="C951" t="str">
            <v xml:space="preserve"> </v>
          </cell>
          <cell r="D951" t="str">
            <v xml:space="preserve"> </v>
          </cell>
          <cell r="E951" t="str">
            <v xml:space="preserve"> </v>
          </cell>
          <cell r="F951" t="str">
            <v xml:space="preserve"> </v>
          </cell>
          <cell r="G951" t="str">
            <v xml:space="preserve"> </v>
          </cell>
          <cell r="H951" t="str">
            <v xml:space="preserve"> </v>
          </cell>
          <cell r="I951" t="str">
            <v xml:space="preserve"> </v>
          </cell>
        </row>
        <row r="952">
          <cell r="A952" t="str">
            <v>19. OTHER</v>
          </cell>
          <cell r="B952" t="str">
            <v xml:space="preserve"> </v>
          </cell>
          <cell r="C952" t="str">
            <v xml:space="preserve"> </v>
          </cell>
          <cell r="D952" t="str">
            <v xml:space="preserve"> </v>
          </cell>
          <cell r="E952" t="str">
            <v xml:space="preserve"> </v>
          </cell>
          <cell r="F952" t="str">
            <v xml:space="preserve"> </v>
          </cell>
          <cell r="G952" t="str">
            <v xml:space="preserve"> </v>
          </cell>
          <cell r="H952" t="str">
            <v xml:space="preserve"> </v>
          </cell>
          <cell r="I952" t="str">
            <v xml:space="preserve"> </v>
          </cell>
        </row>
        <row r="953">
          <cell r="A953" t="str">
            <v>20. TOTAL R&amp;D PERSONNEL</v>
          </cell>
          <cell r="B953" t="str">
            <v xml:space="preserve"> </v>
          </cell>
          <cell r="C953" t="str">
            <v xml:space="preserve"> </v>
          </cell>
          <cell r="D953" t="str">
            <v xml:space="preserve"> </v>
          </cell>
          <cell r="E953" t="str">
            <v xml:space="preserve"> </v>
          </cell>
          <cell r="F953" t="str">
            <v xml:space="preserve"> </v>
          </cell>
          <cell r="G953" t="str">
            <v xml:space="preserve"> </v>
          </cell>
          <cell r="H953">
            <v>43828</v>
          </cell>
          <cell r="I953" t="str">
            <v xml:space="preserve"> </v>
          </cell>
        </row>
        <row r="954">
          <cell r="A954" t="str">
            <v>-</v>
          </cell>
          <cell r="B954" t="str">
            <v>-</v>
          </cell>
          <cell r="C954" t="str">
            <v>-</v>
          </cell>
          <cell r="D954" t="str">
            <v>-</v>
          </cell>
          <cell r="E954" t="str">
            <v>-</v>
          </cell>
          <cell r="F954" t="str">
            <v>-</v>
          </cell>
          <cell r="G954" t="str">
            <v>-</v>
          </cell>
          <cell r="H954" t="str">
            <v>-</v>
          </cell>
          <cell r="I954" t="str">
            <v>-</v>
          </cell>
        </row>
        <row r="955">
          <cell r="A955" t="str">
            <v>(*) Please specify if data refer to :</v>
          </cell>
          <cell r="G955" t="str">
            <v xml:space="preserve"> </v>
          </cell>
          <cell r="H955" t="str">
            <v xml:space="preserve"> </v>
          </cell>
          <cell r="I955" t="str">
            <v xml:space="preserve"> </v>
          </cell>
        </row>
        <row r="956">
          <cell r="A956" t="str">
            <v xml:space="preserve">      . Number of persons engaged in R &amp; D on a given date (for instance end of period)</v>
          </cell>
          <cell r="G956" t="str">
            <v xml:space="preserve"> </v>
          </cell>
          <cell r="H956" t="str">
            <v xml:space="preserve"> </v>
          </cell>
          <cell r="I956" t="str">
            <v xml:space="preserve"> </v>
          </cell>
        </row>
        <row r="957">
          <cell r="A957" t="str">
            <v xml:space="preserve">      . Total number of persons engaged in R&amp;D during the (calendar) year</v>
          </cell>
          <cell r="G957" t="str">
            <v xml:space="preserve"> </v>
          </cell>
          <cell r="H957" t="str">
            <v xml:space="preserve"> </v>
          </cell>
          <cell r="I957" t="str">
            <v xml:space="preserve"> </v>
          </cell>
        </row>
        <row r="958">
          <cell r="A958" t="str">
            <v xml:space="preserve">      . Average number of persons engaged in R&amp;D during the (calendar) year</v>
          </cell>
          <cell r="G958" t="str">
            <v xml:space="preserve"> </v>
          </cell>
          <cell r="H958" t="str">
            <v xml:space="preserve"> </v>
          </cell>
          <cell r="I958" t="str">
            <v xml:space="preserve"> </v>
          </cell>
        </row>
        <row r="969">
          <cell r="A969" t="str">
            <v>TOTAL TABLE (T.11)</v>
          </cell>
          <cell r="B969" t="str">
            <v xml:space="preserve"> </v>
          </cell>
          <cell r="C969" t="str">
            <v xml:space="preserve"> </v>
          </cell>
          <cell r="D969" t="str">
            <v>COUNTRY : NORWAY</v>
          </cell>
          <cell r="G969" t="str">
            <v xml:space="preserve"> </v>
          </cell>
          <cell r="H969" t="str">
            <v xml:space="preserve"> </v>
          </cell>
          <cell r="I969" t="str">
            <v xml:space="preserve"> </v>
          </cell>
        </row>
        <row r="970">
          <cell r="A970" t="str">
            <v xml:space="preserve"> </v>
          </cell>
          <cell r="B970" t="str">
            <v xml:space="preserve"> </v>
          </cell>
          <cell r="C970" t="str">
            <v xml:space="preserve"> </v>
          </cell>
          <cell r="D970" t="str">
            <v xml:space="preserve"> </v>
          </cell>
          <cell r="E970" t="str">
            <v xml:space="preserve"> </v>
          </cell>
          <cell r="F970" t="str">
            <v xml:space="preserve"> </v>
          </cell>
          <cell r="G970" t="str">
            <v xml:space="preserve"> </v>
          </cell>
          <cell r="H970" t="str">
            <v xml:space="preserve"> </v>
          </cell>
          <cell r="I970" t="str">
            <v xml:space="preserve"> </v>
          </cell>
        </row>
        <row r="971">
          <cell r="A971" t="str">
            <v>TOTAL R&amp;D PERSONNEL</v>
          </cell>
          <cell r="G971" t="str">
            <v xml:space="preserve"> </v>
          </cell>
          <cell r="H971" t="str">
            <v xml:space="preserve"> </v>
          </cell>
          <cell r="I971" t="str">
            <v xml:space="preserve"> </v>
          </cell>
        </row>
        <row r="972">
          <cell r="A972" t="str">
            <v>BY SECTOR OF EMPLOYMENT AND QUALIFICATION</v>
          </cell>
          <cell r="G972" t="str">
            <v xml:space="preserve"> </v>
          </cell>
          <cell r="H972" t="str">
            <v xml:space="preserve"> </v>
          </cell>
          <cell r="I972" t="str">
            <v xml:space="preserve"> </v>
          </cell>
        </row>
        <row r="973">
          <cell r="A973" t="str">
            <v>UNIT: HEADCOUNT (*)</v>
          </cell>
          <cell r="G973" t="str">
            <v xml:space="preserve"> </v>
          </cell>
          <cell r="H973" t="str">
            <v xml:space="preserve"> </v>
          </cell>
          <cell r="I973" t="str">
            <v xml:space="preserve"> </v>
          </cell>
        </row>
        <row r="974">
          <cell r="A974" t="str">
            <v xml:space="preserve"> </v>
          </cell>
          <cell r="B974" t="str">
            <v xml:space="preserve"> </v>
          </cell>
          <cell r="C974" t="str">
            <v xml:space="preserve"> </v>
          </cell>
          <cell r="D974" t="str">
            <v xml:space="preserve"> </v>
          </cell>
          <cell r="E974" t="str">
            <v xml:space="preserve"> </v>
          </cell>
          <cell r="F974" t="str">
            <v xml:space="preserve"> </v>
          </cell>
          <cell r="G974" t="str">
            <v xml:space="preserve"> </v>
          </cell>
          <cell r="H974" t="str">
            <v xml:space="preserve"> </v>
          </cell>
          <cell r="I974" t="str">
            <v xml:space="preserve"> </v>
          </cell>
        </row>
        <row r="975">
          <cell r="A975" t="str">
            <v>YEAR : 1999 (or the closest available year)</v>
          </cell>
          <cell r="B975" t="str">
            <v xml:space="preserve"> </v>
          </cell>
          <cell r="C975" t="str">
            <v xml:space="preserve"> </v>
          </cell>
          <cell r="D975" t="str">
            <v xml:space="preserve"> </v>
          </cell>
          <cell r="E975" t="str">
            <v xml:space="preserve"> </v>
          </cell>
          <cell r="F975" t="str">
            <v xml:space="preserve"> </v>
          </cell>
          <cell r="G975" t="str">
            <v xml:space="preserve"> </v>
          </cell>
          <cell r="H975" t="str">
            <v xml:space="preserve"> </v>
          </cell>
          <cell r="I975" t="str">
            <v xml:space="preserve"> </v>
          </cell>
        </row>
        <row r="976">
          <cell r="A976" t="str">
            <v xml:space="preserve"> </v>
          </cell>
          <cell r="B976" t="str">
            <v xml:space="preserve"> </v>
          </cell>
          <cell r="C976" t="str">
            <v xml:space="preserve"> </v>
          </cell>
          <cell r="D976" t="str">
            <v xml:space="preserve"> </v>
          </cell>
          <cell r="E976" t="str">
            <v xml:space="preserve"> </v>
          </cell>
          <cell r="F976" t="str">
            <v xml:space="preserve"> </v>
          </cell>
          <cell r="G976" t="str">
            <v xml:space="preserve"> </v>
          </cell>
          <cell r="H976" t="str">
            <v xml:space="preserve"> </v>
          </cell>
          <cell r="I976" t="str">
            <v xml:space="preserve"> </v>
          </cell>
        </row>
        <row r="977">
          <cell r="A977" t="str">
            <v>-</v>
          </cell>
          <cell r="B977" t="str">
            <v>-</v>
          </cell>
          <cell r="C977" t="str">
            <v>-</v>
          </cell>
          <cell r="D977" t="str">
            <v>-</v>
          </cell>
          <cell r="E977" t="str">
            <v>-</v>
          </cell>
          <cell r="F977" t="str">
            <v>-</v>
          </cell>
          <cell r="G977" t="str">
            <v>-</v>
          </cell>
          <cell r="H977" t="str">
            <v>-</v>
          </cell>
          <cell r="I977" t="str">
            <v>-</v>
          </cell>
        </row>
        <row r="978">
          <cell r="A978" t="str">
            <v xml:space="preserve"> </v>
          </cell>
          <cell r="B978" t="str">
            <v>1</v>
          </cell>
          <cell r="C978" t="str">
            <v xml:space="preserve"> </v>
          </cell>
          <cell r="D978" t="str">
            <v>2</v>
          </cell>
          <cell r="E978" t="str">
            <v xml:space="preserve"> </v>
          </cell>
          <cell r="F978" t="str">
            <v>3</v>
          </cell>
          <cell r="G978" t="str">
            <v xml:space="preserve"> </v>
          </cell>
          <cell r="H978" t="str">
            <v>4</v>
          </cell>
          <cell r="I978" t="str">
            <v xml:space="preserve"> </v>
          </cell>
        </row>
        <row r="979">
          <cell r="A979" t="str">
            <v xml:space="preserve"> </v>
          </cell>
          <cell r="B979" t="str">
            <v>Full time</v>
          </cell>
          <cell r="C979" t="str">
            <v xml:space="preserve"> </v>
          </cell>
          <cell r="D979" t="str">
            <v>Mainly on</v>
          </cell>
          <cell r="E979" t="str">
            <v xml:space="preserve"> </v>
          </cell>
          <cell r="F979" t="str">
            <v>Part-time</v>
          </cell>
          <cell r="G979" t="str">
            <v xml:space="preserve"> </v>
          </cell>
          <cell r="H979" t="str">
            <v xml:space="preserve"> </v>
          </cell>
          <cell r="I979" t="str">
            <v xml:space="preserve"> </v>
          </cell>
        </row>
        <row r="980">
          <cell r="A980" t="str">
            <v xml:space="preserve"> </v>
          </cell>
          <cell r="B980" t="str">
            <v>on R&amp;D</v>
          </cell>
          <cell r="C980" t="str">
            <v xml:space="preserve"> </v>
          </cell>
          <cell r="D980" t="str">
            <v>R&amp;D</v>
          </cell>
          <cell r="E980" t="str">
            <v xml:space="preserve"> </v>
          </cell>
          <cell r="F980" t="str">
            <v>on R&amp;D</v>
          </cell>
          <cell r="G980" t="str">
            <v xml:space="preserve"> </v>
          </cell>
          <cell r="H980" t="str">
            <v>TOTAL</v>
          </cell>
          <cell r="I980" t="str">
            <v xml:space="preserve"> </v>
          </cell>
        </row>
        <row r="981">
          <cell r="A981" t="str">
            <v xml:space="preserve"> </v>
          </cell>
          <cell r="B981" t="str">
            <v>(&gt; 90 %)</v>
          </cell>
          <cell r="C981" t="str">
            <v xml:space="preserve"> </v>
          </cell>
          <cell r="D981" t="str">
            <v>(50 to 90%)</v>
          </cell>
          <cell r="E981" t="str">
            <v xml:space="preserve"> </v>
          </cell>
          <cell r="F981" t="str">
            <v>(&lt; 50 %)</v>
          </cell>
          <cell r="G981" t="str">
            <v xml:space="preserve"> </v>
          </cell>
          <cell r="H981" t="str">
            <v xml:space="preserve"> </v>
          </cell>
          <cell r="I981" t="str">
            <v xml:space="preserve"> </v>
          </cell>
        </row>
        <row r="982">
          <cell r="A982" t="str">
            <v>-</v>
          </cell>
          <cell r="B982" t="str">
            <v>-</v>
          </cell>
          <cell r="C982" t="str">
            <v>-</v>
          </cell>
          <cell r="D982" t="str">
            <v>-</v>
          </cell>
          <cell r="E982" t="str">
            <v>-</v>
          </cell>
          <cell r="F982" t="str">
            <v>-</v>
          </cell>
          <cell r="G982" t="str">
            <v>-</v>
          </cell>
          <cell r="H982" t="str">
            <v>-</v>
          </cell>
          <cell r="I982" t="str">
            <v>-</v>
          </cell>
        </row>
        <row r="983">
          <cell r="A983" t="str">
            <v>BUSINESS ENTERPRISE SECTOR</v>
          </cell>
          <cell r="B983" t="str">
            <v xml:space="preserve"> </v>
          </cell>
          <cell r="C983" t="str">
            <v xml:space="preserve"> </v>
          </cell>
          <cell r="D983" t="str">
            <v xml:space="preserve"> </v>
          </cell>
          <cell r="E983" t="str">
            <v xml:space="preserve"> </v>
          </cell>
          <cell r="F983" t="str">
            <v xml:space="preserve"> </v>
          </cell>
          <cell r="G983" t="str">
            <v xml:space="preserve"> </v>
          </cell>
          <cell r="H983" t="str">
            <v xml:space="preserve"> </v>
          </cell>
          <cell r="I983" t="str">
            <v xml:space="preserve"> </v>
          </cell>
        </row>
        <row r="984">
          <cell r="A984" t="str">
            <v xml:space="preserve">  QUALIFICATION</v>
          </cell>
          <cell r="B984" t="str">
            <v xml:space="preserve"> </v>
          </cell>
          <cell r="C984" t="str">
            <v xml:space="preserve"> </v>
          </cell>
          <cell r="D984" t="str">
            <v xml:space="preserve"> </v>
          </cell>
          <cell r="E984" t="str">
            <v xml:space="preserve"> </v>
          </cell>
          <cell r="F984" t="str">
            <v xml:space="preserve"> </v>
          </cell>
          <cell r="G984" t="str">
            <v xml:space="preserve"> </v>
          </cell>
          <cell r="H984" t="str">
            <v xml:space="preserve"> </v>
          </cell>
          <cell r="I984" t="str">
            <v xml:space="preserve"> </v>
          </cell>
        </row>
        <row r="985">
          <cell r="A985" t="str">
            <v xml:space="preserve"> 1. UNIVERSITY PhD LEVEL DEGREES</v>
          </cell>
          <cell r="B985" t="str">
            <v xml:space="preserve"> </v>
          </cell>
          <cell r="C985" t="str">
            <v xml:space="preserve"> </v>
          </cell>
          <cell r="D985" t="str">
            <v xml:space="preserve"> </v>
          </cell>
          <cell r="E985" t="str">
            <v xml:space="preserve"> </v>
          </cell>
          <cell r="F985" t="str">
            <v xml:space="preserve"> </v>
          </cell>
          <cell r="H985">
            <v>1565</v>
          </cell>
          <cell r="I985" t="str">
            <v xml:space="preserve"> </v>
          </cell>
        </row>
        <row r="986">
          <cell r="A986" t="str">
            <v xml:space="preserve"> 2. OTHER UNIVERSITY DEGREES</v>
          </cell>
          <cell r="B986" t="str">
            <v xml:space="preserve"> </v>
          </cell>
          <cell r="C986" t="str">
            <v xml:space="preserve"> </v>
          </cell>
          <cell r="D986" t="str">
            <v xml:space="preserve"> </v>
          </cell>
          <cell r="E986" t="str">
            <v xml:space="preserve"> </v>
          </cell>
          <cell r="F986" t="str">
            <v xml:space="preserve"> </v>
          </cell>
          <cell r="H986">
            <v>11061</v>
          </cell>
          <cell r="I986" t="str">
            <v xml:space="preserve"> </v>
          </cell>
        </row>
        <row r="987">
          <cell r="A987" t="str">
            <v xml:space="preserve"> 3. SUB TOTAL UNIVERSITY DEGREES</v>
          </cell>
          <cell r="B987" t="str">
            <v xml:space="preserve"> </v>
          </cell>
          <cell r="C987" t="str">
            <v xml:space="preserve"> </v>
          </cell>
          <cell r="D987" t="str">
            <v xml:space="preserve"> </v>
          </cell>
          <cell r="E987" t="str">
            <v xml:space="preserve"> </v>
          </cell>
          <cell r="F987" t="str">
            <v xml:space="preserve"> </v>
          </cell>
          <cell r="H987">
            <v>12626</v>
          </cell>
          <cell r="I987" t="str">
            <v xml:space="preserve"> </v>
          </cell>
        </row>
        <row r="988">
          <cell r="A988" t="str">
            <v xml:space="preserve"> 4. OTHER POST-SECONDARY</v>
          </cell>
          <cell r="B988" t="str">
            <v xml:space="preserve"> </v>
          </cell>
          <cell r="C988" t="str">
            <v xml:space="preserve"> </v>
          </cell>
          <cell r="D988" t="str">
            <v xml:space="preserve"> </v>
          </cell>
          <cell r="E988" t="str">
            <v xml:space="preserve"> </v>
          </cell>
          <cell r="F988" t="str">
            <v xml:space="preserve"> </v>
          </cell>
          <cell r="G988" t="str">
            <v xml:space="preserve"> </v>
          </cell>
          <cell r="H988" t="str">
            <v xml:space="preserve"> </v>
          </cell>
          <cell r="I988" t="str">
            <v xml:space="preserve"> </v>
          </cell>
        </row>
        <row r="989">
          <cell r="A989" t="str">
            <v xml:space="preserve"> 5. SECONDARY</v>
          </cell>
          <cell r="B989" t="str">
            <v xml:space="preserve"> </v>
          </cell>
          <cell r="C989" t="str">
            <v xml:space="preserve"> </v>
          </cell>
          <cell r="D989" t="str">
            <v xml:space="preserve"> </v>
          </cell>
          <cell r="E989" t="str">
            <v xml:space="preserve"> </v>
          </cell>
          <cell r="F989" t="str">
            <v xml:space="preserve"> </v>
          </cell>
          <cell r="G989" t="str">
            <v xml:space="preserve"> </v>
          </cell>
          <cell r="H989" t="str">
            <v xml:space="preserve"> </v>
          </cell>
          <cell r="I989" t="str">
            <v xml:space="preserve"> </v>
          </cell>
        </row>
        <row r="990">
          <cell r="A990" t="str">
            <v xml:space="preserve"> 6. OTHER</v>
          </cell>
          <cell r="B990" t="str">
            <v xml:space="preserve"> </v>
          </cell>
          <cell r="C990" t="str">
            <v xml:space="preserve"> </v>
          </cell>
          <cell r="D990" t="str">
            <v xml:space="preserve"> </v>
          </cell>
          <cell r="E990" t="str">
            <v xml:space="preserve"> </v>
          </cell>
          <cell r="F990" t="str">
            <v xml:space="preserve"> </v>
          </cell>
          <cell r="G990" t="str">
            <v xml:space="preserve"> </v>
          </cell>
          <cell r="H990" t="str">
            <v xml:space="preserve"> </v>
          </cell>
          <cell r="I990" t="str">
            <v xml:space="preserve"> </v>
          </cell>
        </row>
        <row r="991">
          <cell r="A991" t="str">
            <v xml:space="preserve"> 7. NOT SPECIFIED</v>
          </cell>
          <cell r="B991" t="str">
            <v xml:space="preserve"> </v>
          </cell>
          <cell r="C991" t="str">
            <v xml:space="preserve"> </v>
          </cell>
          <cell r="D991" t="str">
            <v xml:space="preserve"> </v>
          </cell>
          <cell r="E991" t="str">
            <v xml:space="preserve"> </v>
          </cell>
          <cell r="F991" t="str">
            <v xml:space="preserve"> </v>
          </cell>
          <cell r="H991">
            <v>4749</v>
          </cell>
          <cell r="I991" t="str">
            <v xml:space="preserve"> </v>
          </cell>
        </row>
        <row r="992">
          <cell r="A992" t="str">
            <v xml:space="preserve"> 8. TOTAL</v>
          </cell>
          <cell r="B992" t="str">
            <v xml:space="preserve"> </v>
          </cell>
          <cell r="C992" t="str">
            <v xml:space="preserve"> </v>
          </cell>
          <cell r="D992" t="str">
            <v xml:space="preserve"> </v>
          </cell>
          <cell r="E992" t="str">
            <v xml:space="preserve"> </v>
          </cell>
          <cell r="F992" t="str">
            <v xml:space="preserve"> </v>
          </cell>
          <cell r="H992">
            <v>17375</v>
          </cell>
          <cell r="I992" t="str">
            <v xml:space="preserve"> </v>
          </cell>
        </row>
        <row r="993">
          <cell r="A993" t="str">
            <v>-</v>
          </cell>
          <cell r="B993" t="str">
            <v>-</v>
          </cell>
          <cell r="C993" t="str">
            <v>-</v>
          </cell>
          <cell r="D993" t="str">
            <v>-</v>
          </cell>
          <cell r="E993" t="str">
            <v>-</v>
          </cell>
          <cell r="F993" t="str">
            <v>-</v>
          </cell>
          <cell r="G993" t="str">
            <v>-</v>
          </cell>
          <cell r="H993" t="str">
            <v>-</v>
          </cell>
          <cell r="I993" t="str">
            <v>-</v>
          </cell>
        </row>
        <row r="994">
          <cell r="A994" t="str">
            <v>GOVERNMENT SECTOR</v>
          </cell>
          <cell r="B994" t="str">
            <v xml:space="preserve"> </v>
          </cell>
          <cell r="C994" t="str">
            <v xml:space="preserve"> </v>
          </cell>
          <cell r="D994" t="str">
            <v xml:space="preserve"> </v>
          </cell>
          <cell r="E994" t="str">
            <v xml:space="preserve"> </v>
          </cell>
          <cell r="F994" t="str">
            <v xml:space="preserve"> </v>
          </cell>
          <cell r="G994" t="str">
            <v xml:space="preserve"> </v>
          </cell>
          <cell r="H994" t="str">
            <v xml:space="preserve"> </v>
          </cell>
          <cell r="I994" t="str">
            <v xml:space="preserve"> </v>
          </cell>
        </row>
        <row r="995">
          <cell r="A995" t="str">
            <v xml:space="preserve">  QUALIFICATION</v>
          </cell>
          <cell r="B995" t="str">
            <v xml:space="preserve"> </v>
          </cell>
          <cell r="C995" t="str">
            <v xml:space="preserve"> </v>
          </cell>
          <cell r="D995" t="str">
            <v xml:space="preserve"> </v>
          </cell>
          <cell r="E995" t="str">
            <v xml:space="preserve"> </v>
          </cell>
          <cell r="F995" t="str">
            <v xml:space="preserve"> </v>
          </cell>
          <cell r="G995" t="str">
            <v xml:space="preserve"> </v>
          </cell>
          <cell r="H995" t="str">
            <v xml:space="preserve"> </v>
          </cell>
          <cell r="I995" t="str">
            <v xml:space="preserve"> </v>
          </cell>
        </row>
        <row r="996">
          <cell r="A996" t="str">
            <v xml:space="preserve"> 9. UNIVERSITY PhD LEVEL DEGREES</v>
          </cell>
          <cell r="B996" t="str">
            <v xml:space="preserve"> </v>
          </cell>
          <cell r="C996" t="str">
            <v xml:space="preserve"> </v>
          </cell>
          <cell r="D996" t="str">
            <v xml:space="preserve"> </v>
          </cell>
          <cell r="E996" t="str">
            <v xml:space="preserve"> </v>
          </cell>
          <cell r="F996" t="str">
            <v xml:space="preserve"> </v>
          </cell>
          <cell r="G996" t="str">
            <v xml:space="preserve"> </v>
          </cell>
          <cell r="H996">
            <v>1062</v>
          </cell>
          <cell r="I996" t="str">
            <v xml:space="preserve"> </v>
          </cell>
        </row>
        <row r="997">
          <cell r="A997" t="str">
            <v>10. OTHER UNIVERSITY DEGREES</v>
          </cell>
          <cell r="B997" t="str">
            <v xml:space="preserve"> </v>
          </cell>
          <cell r="C997" t="str">
            <v xml:space="preserve"> </v>
          </cell>
          <cell r="D997" t="str">
            <v xml:space="preserve"> </v>
          </cell>
          <cell r="E997" t="str">
            <v xml:space="preserve"> </v>
          </cell>
          <cell r="F997" t="str">
            <v xml:space="preserve"> </v>
          </cell>
          <cell r="G997" t="str">
            <v xml:space="preserve"> </v>
          </cell>
          <cell r="H997">
            <v>2909</v>
          </cell>
          <cell r="I997" t="str">
            <v xml:space="preserve"> </v>
          </cell>
        </row>
        <row r="998">
          <cell r="A998" t="str">
            <v>11. SUB TOTAL UNIVERSITY DEGREES</v>
          </cell>
          <cell r="B998" t="str">
            <v xml:space="preserve"> </v>
          </cell>
          <cell r="C998" t="str">
            <v xml:space="preserve"> </v>
          </cell>
          <cell r="D998" t="str">
            <v xml:space="preserve"> </v>
          </cell>
          <cell r="E998" t="str">
            <v xml:space="preserve"> </v>
          </cell>
          <cell r="F998" t="str">
            <v xml:space="preserve"> </v>
          </cell>
          <cell r="G998" t="str">
            <v xml:space="preserve"> </v>
          </cell>
          <cell r="H998">
            <v>3971</v>
          </cell>
          <cell r="I998" t="str">
            <v xml:space="preserve"> </v>
          </cell>
        </row>
        <row r="999">
          <cell r="A999" t="str">
            <v>12. OTHER POST-SECONDARY</v>
          </cell>
          <cell r="B999" t="str">
            <v xml:space="preserve"> </v>
          </cell>
          <cell r="C999" t="str">
            <v xml:space="preserve"> </v>
          </cell>
          <cell r="D999" t="str">
            <v xml:space="preserve"> </v>
          </cell>
          <cell r="E999" t="str">
            <v xml:space="preserve"> </v>
          </cell>
          <cell r="F999" t="str">
            <v xml:space="preserve"> </v>
          </cell>
          <cell r="G999" t="str">
            <v xml:space="preserve"> </v>
          </cell>
          <cell r="H999" t="str">
            <v xml:space="preserve"> </v>
          </cell>
          <cell r="I999" t="str">
            <v xml:space="preserve"> </v>
          </cell>
        </row>
        <row r="1000">
          <cell r="A1000" t="str">
            <v>13. SECONDARY</v>
          </cell>
          <cell r="B1000" t="str">
            <v xml:space="preserve"> </v>
          </cell>
          <cell r="C1000" t="str">
            <v xml:space="preserve"> </v>
          </cell>
          <cell r="D1000" t="str">
            <v xml:space="preserve"> </v>
          </cell>
          <cell r="E1000" t="str">
            <v xml:space="preserve"> </v>
          </cell>
          <cell r="F1000" t="str">
            <v xml:space="preserve"> </v>
          </cell>
          <cell r="G1000" t="str">
            <v xml:space="preserve"> </v>
          </cell>
          <cell r="H1000" t="str">
            <v xml:space="preserve"> </v>
          </cell>
          <cell r="I1000" t="str">
            <v xml:space="preserve"> </v>
          </cell>
        </row>
        <row r="1001">
          <cell r="A1001" t="str">
            <v>14. OTHER</v>
          </cell>
          <cell r="B1001" t="str">
            <v xml:space="preserve"> </v>
          </cell>
          <cell r="C1001" t="str">
            <v xml:space="preserve"> </v>
          </cell>
          <cell r="D1001" t="str">
            <v xml:space="preserve"> </v>
          </cell>
          <cell r="E1001" t="str">
            <v xml:space="preserve"> </v>
          </cell>
          <cell r="F1001" t="str">
            <v xml:space="preserve"> </v>
          </cell>
          <cell r="G1001" t="str">
            <v xml:space="preserve"> </v>
          </cell>
          <cell r="H1001" t="str">
            <v xml:space="preserve"> </v>
          </cell>
          <cell r="I1001" t="str">
            <v xml:space="preserve"> </v>
          </cell>
        </row>
        <row r="1002">
          <cell r="A1002" t="str">
            <v>15. NOT SPECIFIED</v>
          </cell>
          <cell r="B1002" t="str">
            <v xml:space="preserve"> </v>
          </cell>
          <cell r="C1002" t="str">
            <v xml:space="preserve"> </v>
          </cell>
          <cell r="D1002" t="str">
            <v xml:space="preserve"> </v>
          </cell>
          <cell r="E1002" t="str">
            <v xml:space="preserve"> </v>
          </cell>
          <cell r="F1002" t="str">
            <v xml:space="preserve"> </v>
          </cell>
          <cell r="G1002" t="str">
            <v xml:space="preserve"> </v>
          </cell>
          <cell r="H1002">
            <v>2413</v>
          </cell>
          <cell r="I1002" t="str">
            <v xml:space="preserve"> </v>
          </cell>
        </row>
        <row r="1003">
          <cell r="A1003" t="str">
            <v>16. TOTAL</v>
          </cell>
          <cell r="B1003" t="str">
            <v xml:space="preserve"> </v>
          </cell>
          <cell r="C1003" t="str">
            <v xml:space="preserve"> </v>
          </cell>
          <cell r="D1003" t="str">
            <v xml:space="preserve"> </v>
          </cell>
          <cell r="E1003" t="str">
            <v xml:space="preserve"> </v>
          </cell>
          <cell r="F1003" t="str">
            <v xml:space="preserve"> </v>
          </cell>
          <cell r="G1003" t="str">
            <v xml:space="preserve"> </v>
          </cell>
          <cell r="H1003">
            <v>6384</v>
          </cell>
          <cell r="I1003" t="str">
            <v xml:space="preserve"> </v>
          </cell>
        </row>
        <row r="1004">
          <cell r="A1004" t="str">
            <v>-</v>
          </cell>
          <cell r="B1004" t="str">
            <v>-</v>
          </cell>
          <cell r="C1004" t="str">
            <v>-</v>
          </cell>
          <cell r="D1004" t="str">
            <v>-</v>
          </cell>
          <cell r="E1004" t="str">
            <v>-</v>
          </cell>
          <cell r="F1004" t="str">
            <v>-</v>
          </cell>
          <cell r="G1004" t="str">
            <v>-</v>
          </cell>
          <cell r="H1004" t="str">
            <v>-</v>
          </cell>
          <cell r="I1004" t="str">
            <v>-</v>
          </cell>
        </row>
        <row r="1005">
          <cell r="A1005" t="str">
            <v>HIGHER EDUCATION SECTOR</v>
          </cell>
          <cell r="B1005" t="str">
            <v xml:space="preserve"> </v>
          </cell>
          <cell r="C1005" t="str">
            <v xml:space="preserve"> </v>
          </cell>
          <cell r="D1005" t="str">
            <v xml:space="preserve"> </v>
          </cell>
          <cell r="E1005" t="str">
            <v xml:space="preserve"> </v>
          </cell>
          <cell r="F1005" t="str">
            <v xml:space="preserve"> </v>
          </cell>
          <cell r="G1005" t="str">
            <v xml:space="preserve"> </v>
          </cell>
          <cell r="H1005" t="str">
            <v xml:space="preserve"> </v>
          </cell>
          <cell r="I1005" t="str">
            <v xml:space="preserve"> </v>
          </cell>
        </row>
        <row r="1006">
          <cell r="A1006" t="str">
            <v xml:space="preserve">  QUALIFICATION</v>
          </cell>
          <cell r="B1006" t="str">
            <v xml:space="preserve"> </v>
          </cell>
          <cell r="C1006" t="str">
            <v xml:space="preserve"> </v>
          </cell>
          <cell r="D1006" t="str">
            <v xml:space="preserve"> </v>
          </cell>
          <cell r="E1006" t="str">
            <v xml:space="preserve"> </v>
          </cell>
          <cell r="F1006" t="str">
            <v xml:space="preserve"> </v>
          </cell>
          <cell r="G1006" t="str">
            <v xml:space="preserve"> </v>
          </cell>
          <cell r="H1006" t="str">
            <v xml:space="preserve"> </v>
          </cell>
          <cell r="I1006" t="str">
            <v xml:space="preserve"> </v>
          </cell>
        </row>
        <row r="1007">
          <cell r="A1007" t="str">
            <v>17. UNIVERSITY PhD LEVEL DEGREES</v>
          </cell>
          <cell r="B1007">
            <v>592</v>
          </cell>
          <cell r="C1007" t="str">
            <v xml:space="preserve"> </v>
          </cell>
          <cell r="D1007">
            <v>30</v>
          </cell>
          <cell r="E1007" t="str">
            <v xml:space="preserve"> </v>
          </cell>
          <cell r="F1007">
            <v>3846</v>
          </cell>
          <cell r="G1007" t="str">
            <v xml:space="preserve"> </v>
          </cell>
          <cell r="H1007">
            <v>4468</v>
          </cell>
          <cell r="I1007" t="str">
            <v xml:space="preserve"> </v>
          </cell>
        </row>
        <row r="1008">
          <cell r="A1008" t="str">
            <v>18. OTHER UNIVERSITY DEGREES</v>
          </cell>
          <cell r="B1008">
            <v>415</v>
          </cell>
          <cell r="C1008" t="str">
            <v xml:space="preserve"> </v>
          </cell>
          <cell r="D1008">
            <v>3075</v>
          </cell>
          <cell r="E1008" t="str">
            <v xml:space="preserve"> </v>
          </cell>
          <cell r="F1008">
            <v>6406</v>
          </cell>
          <cell r="G1008" t="str">
            <v xml:space="preserve"> </v>
          </cell>
          <cell r="H1008">
            <v>9896</v>
          </cell>
          <cell r="I1008" t="str">
            <v xml:space="preserve"> </v>
          </cell>
        </row>
        <row r="1009">
          <cell r="A1009" t="str">
            <v>19. SUB TOTAL UNIVERSITY DEGREES</v>
          </cell>
          <cell r="B1009">
            <v>1007</v>
          </cell>
          <cell r="C1009" t="str">
            <v xml:space="preserve"> </v>
          </cell>
          <cell r="D1009">
            <v>3105</v>
          </cell>
          <cell r="E1009" t="str">
            <v xml:space="preserve"> </v>
          </cell>
          <cell r="F1009">
            <v>10252</v>
          </cell>
          <cell r="G1009" t="str">
            <v xml:space="preserve"> </v>
          </cell>
          <cell r="H1009">
            <v>14364</v>
          </cell>
          <cell r="I1009" t="str">
            <v xml:space="preserve"> </v>
          </cell>
        </row>
        <row r="1010">
          <cell r="A1010" t="str">
            <v>20. OTHER POST-SECONDARY</v>
          </cell>
          <cell r="B1010" t="str">
            <v xml:space="preserve"> </v>
          </cell>
          <cell r="C1010" t="str">
            <v xml:space="preserve"> </v>
          </cell>
          <cell r="D1010" t="str">
            <v xml:space="preserve"> </v>
          </cell>
          <cell r="E1010" t="str">
            <v xml:space="preserve"> </v>
          </cell>
          <cell r="F1010" t="str">
            <v xml:space="preserve"> </v>
          </cell>
          <cell r="G1010" t="str">
            <v xml:space="preserve"> </v>
          </cell>
          <cell r="H1010" t="str">
            <v xml:space="preserve"> </v>
          </cell>
          <cell r="I1010" t="str">
            <v xml:space="preserve"> </v>
          </cell>
        </row>
        <row r="1011">
          <cell r="A1011" t="str">
            <v>21. SECONDARY</v>
          </cell>
          <cell r="B1011" t="str">
            <v xml:space="preserve"> </v>
          </cell>
          <cell r="C1011" t="str">
            <v xml:space="preserve"> </v>
          </cell>
          <cell r="D1011" t="str">
            <v xml:space="preserve"> </v>
          </cell>
          <cell r="E1011" t="str">
            <v xml:space="preserve"> </v>
          </cell>
          <cell r="F1011" t="str">
            <v xml:space="preserve"> </v>
          </cell>
          <cell r="G1011" t="str">
            <v xml:space="preserve"> </v>
          </cell>
          <cell r="H1011" t="str">
            <v xml:space="preserve"> </v>
          </cell>
          <cell r="I1011" t="str">
            <v xml:space="preserve"> </v>
          </cell>
        </row>
        <row r="1012">
          <cell r="A1012" t="str">
            <v>22. OTHER</v>
          </cell>
          <cell r="B1012" t="str">
            <v xml:space="preserve"> </v>
          </cell>
          <cell r="C1012" t="str">
            <v xml:space="preserve"> </v>
          </cell>
          <cell r="D1012" t="str">
            <v xml:space="preserve"> </v>
          </cell>
          <cell r="E1012" t="str">
            <v xml:space="preserve"> </v>
          </cell>
          <cell r="F1012" t="str">
            <v xml:space="preserve"> </v>
          </cell>
          <cell r="G1012" t="str">
            <v xml:space="preserve"> </v>
          </cell>
          <cell r="H1012" t="str">
            <v xml:space="preserve"> </v>
          </cell>
          <cell r="I1012" t="str">
            <v xml:space="preserve"> </v>
          </cell>
        </row>
        <row r="1013">
          <cell r="A1013" t="str">
            <v>23. NOT SPECIFIED</v>
          </cell>
          <cell r="B1013" t="str">
            <v xml:space="preserve"> </v>
          </cell>
          <cell r="C1013" t="str">
            <v xml:space="preserve"> </v>
          </cell>
          <cell r="D1013" t="str">
            <v xml:space="preserve"> </v>
          </cell>
          <cell r="E1013" t="str">
            <v xml:space="preserve"> </v>
          </cell>
          <cell r="F1013" t="str">
            <v xml:space="preserve"> </v>
          </cell>
          <cell r="G1013" t="str">
            <v xml:space="preserve"> </v>
          </cell>
          <cell r="H1013">
            <v>5705</v>
          </cell>
          <cell r="I1013" t="str">
            <v xml:space="preserve"> </v>
          </cell>
        </row>
        <row r="1014">
          <cell r="A1014" t="str">
            <v>24. TOTAL</v>
          </cell>
          <cell r="B1014" t="str">
            <v xml:space="preserve"> </v>
          </cell>
          <cell r="C1014" t="str">
            <v xml:space="preserve"> </v>
          </cell>
          <cell r="D1014" t="str">
            <v xml:space="preserve"> </v>
          </cell>
          <cell r="E1014" t="str">
            <v xml:space="preserve"> </v>
          </cell>
          <cell r="F1014" t="str">
            <v xml:space="preserve"> </v>
          </cell>
          <cell r="G1014" t="str">
            <v xml:space="preserve"> </v>
          </cell>
          <cell r="H1014">
            <v>20069</v>
          </cell>
          <cell r="I1014" t="str">
            <v xml:space="preserve"> </v>
          </cell>
        </row>
        <row r="1015">
          <cell r="A1015" t="str">
            <v>-</v>
          </cell>
          <cell r="B1015" t="str">
            <v>-</v>
          </cell>
          <cell r="C1015" t="str">
            <v>-</v>
          </cell>
          <cell r="D1015" t="str">
            <v>-</v>
          </cell>
          <cell r="E1015" t="str">
            <v>-</v>
          </cell>
          <cell r="F1015" t="str">
            <v>-</v>
          </cell>
          <cell r="G1015" t="str">
            <v>-</v>
          </cell>
          <cell r="H1015" t="str">
            <v>-</v>
          </cell>
          <cell r="I1015" t="str">
            <v>-</v>
          </cell>
        </row>
        <row r="1016">
          <cell r="A1016" t="str">
            <v>PRIVATE NON PROFIT SECTOR</v>
          </cell>
          <cell r="B1016" t="str">
            <v xml:space="preserve"> </v>
          </cell>
          <cell r="C1016" t="str">
            <v xml:space="preserve"> </v>
          </cell>
          <cell r="D1016" t="str">
            <v xml:space="preserve"> </v>
          </cell>
          <cell r="E1016" t="str">
            <v xml:space="preserve"> </v>
          </cell>
          <cell r="F1016" t="str">
            <v xml:space="preserve"> </v>
          </cell>
          <cell r="G1016" t="str">
            <v xml:space="preserve"> </v>
          </cell>
          <cell r="H1016" t="str">
            <v xml:space="preserve"> </v>
          </cell>
          <cell r="I1016" t="str">
            <v xml:space="preserve"> </v>
          </cell>
        </row>
        <row r="1017">
          <cell r="A1017" t="str">
            <v xml:space="preserve">  QUALIFICATION</v>
          </cell>
          <cell r="B1017" t="str">
            <v xml:space="preserve"> </v>
          </cell>
          <cell r="C1017" t="str">
            <v xml:space="preserve"> </v>
          </cell>
          <cell r="D1017" t="str">
            <v xml:space="preserve"> </v>
          </cell>
          <cell r="E1017" t="str">
            <v xml:space="preserve"> </v>
          </cell>
          <cell r="F1017" t="str">
            <v xml:space="preserve"> </v>
          </cell>
          <cell r="G1017" t="str">
            <v xml:space="preserve"> </v>
          </cell>
          <cell r="H1017" t="str">
            <v xml:space="preserve"> </v>
          </cell>
          <cell r="I1017" t="str">
            <v xml:space="preserve"> </v>
          </cell>
        </row>
        <row r="1018">
          <cell r="A1018" t="str">
            <v>25. UNIVERSITY PhD LEVEL DEGREES</v>
          </cell>
          <cell r="B1018" t="str">
            <v xml:space="preserve"> </v>
          </cell>
          <cell r="C1018" t="str">
            <v xml:space="preserve"> </v>
          </cell>
          <cell r="D1018" t="str">
            <v xml:space="preserve"> </v>
          </cell>
          <cell r="E1018" t="str">
            <v xml:space="preserve"> </v>
          </cell>
          <cell r="F1018" t="str">
            <v xml:space="preserve"> </v>
          </cell>
          <cell r="G1018" t="str">
            <v xml:space="preserve"> </v>
          </cell>
          <cell r="H1018" t="str">
            <v xml:space="preserve"> </v>
          </cell>
          <cell r="I1018" t="str">
            <v xml:space="preserve"> </v>
          </cell>
        </row>
        <row r="1019">
          <cell r="A1019" t="str">
            <v>26. OTHER UNIVERSITY DEGREES</v>
          </cell>
          <cell r="B1019" t="str">
            <v xml:space="preserve"> </v>
          </cell>
          <cell r="C1019" t="str">
            <v xml:space="preserve"> </v>
          </cell>
          <cell r="D1019" t="str">
            <v xml:space="preserve"> </v>
          </cell>
          <cell r="E1019" t="str">
            <v xml:space="preserve"> </v>
          </cell>
          <cell r="F1019" t="str">
            <v xml:space="preserve"> </v>
          </cell>
          <cell r="G1019" t="str">
            <v xml:space="preserve"> </v>
          </cell>
          <cell r="H1019" t="str">
            <v xml:space="preserve"> </v>
          </cell>
          <cell r="I1019" t="str">
            <v xml:space="preserve"> </v>
          </cell>
        </row>
        <row r="1020">
          <cell r="A1020" t="str">
            <v>27. SUB TOTAL UNIVERSITY DEGREES</v>
          </cell>
          <cell r="B1020" t="str">
            <v xml:space="preserve"> </v>
          </cell>
          <cell r="C1020" t="str">
            <v xml:space="preserve"> </v>
          </cell>
          <cell r="D1020" t="str">
            <v xml:space="preserve"> </v>
          </cell>
          <cell r="E1020" t="str">
            <v xml:space="preserve"> </v>
          </cell>
          <cell r="F1020" t="str">
            <v xml:space="preserve"> </v>
          </cell>
          <cell r="G1020" t="str">
            <v xml:space="preserve"> </v>
          </cell>
          <cell r="H1020" t="str">
            <v xml:space="preserve"> </v>
          </cell>
          <cell r="I1020" t="str">
            <v xml:space="preserve"> </v>
          </cell>
        </row>
        <row r="1021">
          <cell r="A1021" t="str">
            <v>28. OTHER POST-SECONDARY</v>
          </cell>
          <cell r="B1021" t="str">
            <v xml:space="preserve"> </v>
          </cell>
          <cell r="C1021" t="str">
            <v xml:space="preserve"> </v>
          </cell>
          <cell r="D1021" t="str">
            <v xml:space="preserve"> </v>
          </cell>
          <cell r="E1021" t="str">
            <v xml:space="preserve"> </v>
          </cell>
          <cell r="F1021" t="str">
            <v xml:space="preserve"> </v>
          </cell>
          <cell r="G1021" t="str">
            <v xml:space="preserve"> </v>
          </cell>
          <cell r="H1021" t="str">
            <v xml:space="preserve"> </v>
          </cell>
          <cell r="I1021" t="str">
            <v xml:space="preserve"> </v>
          </cell>
        </row>
        <row r="1022">
          <cell r="A1022" t="str">
            <v>29. SECONDARY</v>
          </cell>
          <cell r="B1022" t="str">
            <v xml:space="preserve"> </v>
          </cell>
          <cell r="C1022" t="str">
            <v xml:space="preserve"> </v>
          </cell>
          <cell r="D1022" t="str">
            <v xml:space="preserve"> </v>
          </cell>
          <cell r="E1022" t="str">
            <v xml:space="preserve"> </v>
          </cell>
          <cell r="F1022" t="str">
            <v xml:space="preserve"> </v>
          </cell>
          <cell r="G1022" t="str">
            <v xml:space="preserve"> </v>
          </cell>
          <cell r="H1022" t="str">
            <v xml:space="preserve"> </v>
          </cell>
          <cell r="I1022" t="str">
            <v xml:space="preserve"> </v>
          </cell>
        </row>
        <row r="1023">
          <cell r="A1023" t="str">
            <v>30. OTHER</v>
          </cell>
          <cell r="B1023" t="str">
            <v xml:space="preserve"> </v>
          </cell>
          <cell r="C1023" t="str">
            <v xml:space="preserve"> </v>
          </cell>
          <cell r="D1023" t="str">
            <v xml:space="preserve"> </v>
          </cell>
          <cell r="E1023" t="str">
            <v xml:space="preserve"> </v>
          </cell>
          <cell r="F1023" t="str">
            <v xml:space="preserve"> </v>
          </cell>
          <cell r="G1023" t="str">
            <v xml:space="preserve"> </v>
          </cell>
          <cell r="H1023" t="str">
            <v xml:space="preserve"> </v>
          </cell>
          <cell r="I1023" t="str">
            <v xml:space="preserve"> </v>
          </cell>
        </row>
        <row r="1024">
          <cell r="A1024" t="str">
            <v>31. NOT SPECIFIED</v>
          </cell>
          <cell r="B1024" t="str">
            <v xml:space="preserve"> </v>
          </cell>
          <cell r="C1024" t="str">
            <v xml:space="preserve"> </v>
          </cell>
          <cell r="D1024" t="str">
            <v xml:space="preserve"> </v>
          </cell>
          <cell r="E1024" t="str">
            <v xml:space="preserve"> </v>
          </cell>
          <cell r="F1024" t="str">
            <v xml:space="preserve"> </v>
          </cell>
          <cell r="G1024" t="str">
            <v xml:space="preserve"> </v>
          </cell>
          <cell r="H1024" t="str">
            <v xml:space="preserve"> </v>
          </cell>
          <cell r="I1024" t="str">
            <v xml:space="preserve"> </v>
          </cell>
        </row>
        <row r="1025">
          <cell r="A1025" t="str">
            <v>32. TOTAL</v>
          </cell>
          <cell r="B1025" t="str">
            <v xml:space="preserve"> </v>
          </cell>
          <cell r="C1025" t="str">
            <v xml:space="preserve"> </v>
          </cell>
          <cell r="D1025" t="str">
            <v xml:space="preserve"> </v>
          </cell>
          <cell r="E1025" t="str">
            <v xml:space="preserve"> </v>
          </cell>
          <cell r="F1025" t="str">
            <v xml:space="preserve"> </v>
          </cell>
          <cell r="G1025" t="str">
            <v xml:space="preserve"> </v>
          </cell>
          <cell r="H1025" t="str">
            <v xml:space="preserve"> </v>
          </cell>
          <cell r="I1025" t="str">
            <v xml:space="preserve"> </v>
          </cell>
        </row>
        <row r="1026">
          <cell r="A1026" t="str">
            <v>-</v>
          </cell>
          <cell r="B1026" t="str">
            <v>-</v>
          </cell>
          <cell r="C1026" t="str">
            <v>-</v>
          </cell>
          <cell r="D1026" t="str">
            <v>-</v>
          </cell>
          <cell r="E1026" t="str">
            <v>-</v>
          </cell>
          <cell r="F1026" t="str">
            <v>-</v>
          </cell>
          <cell r="G1026" t="str">
            <v>-</v>
          </cell>
          <cell r="H1026" t="str">
            <v>-</v>
          </cell>
          <cell r="I1026" t="str">
            <v>-</v>
          </cell>
        </row>
        <row r="1027">
          <cell r="A1027" t="str">
            <v>NATIONAL TOTAL</v>
          </cell>
          <cell r="B1027" t="str">
            <v xml:space="preserve"> </v>
          </cell>
          <cell r="C1027" t="str">
            <v xml:space="preserve"> </v>
          </cell>
          <cell r="D1027" t="str">
            <v xml:space="preserve"> </v>
          </cell>
          <cell r="E1027" t="str">
            <v xml:space="preserve"> </v>
          </cell>
          <cell r="F1027" t="str">
            <v xml:space="preserve"> </v>
          </cell>
          <cell r="G1027" t="str">
            <v xml:space="preserve"> </v>
          </cell>
          <cell r="H1027" t="str">
            <v xml:space="preserve"> </v>
          </cell>
          <cell r="I1027" t="str">
            <v xml:space="preserve"> </v>
          </cell>
        </row>
        <row r="1028">
          <cell r="A1028" t="str">
            <v xml:space="preserve">  QUALIFICATION</v>
          </cell>
          <cell r="B1028" t="str">
            <v xml:space="preserve"> </v>
          </cell>
          <cell r="C1028" t="str">
            <v xml:space="preserve"> </v>
          </cell>
          <cell r="D1028" t="str">
            <v xml:space="preserve"> </v>
          </cell>
          <cell r="E1028" t="str">
            <v xml:space="preserve"> </v>
          </cell>
          <cell r="F1028" t="str">
            <v xml:space="preserve"> </v>
          </cell>
          <cell r="G1028" t="str">
            <v xml:space="preserve"> </v>
          </cell>
          <cell r="H1028" t="str">
            <v xml:space="preserve"> </v>
          </cell>
          <cell r="I1028" t="str">
            <v xml:space="preserve"> </v>
          </cell>
        </row>
        <row r="1029">
          <cell r="A1029" t="str">
            <v>33. UNIVERSITY PhD LEVEL DEGREES</v>
          </cell>
          <cell r="B1029" t="str">
            <v xml:space="preserve"> </v>
          </cell>
          <cell r="C1029" t="str">
            <v xml:space="preserve"> </v>
          </cell>
          <cell r="D1029" t="str">
            <v xml:space="preserve"> </v>
          </cell>
          <cell r="E1029" t="str">
            <v xml:space="preserve"> </v>
          </cell>
          <cell r="F1029" t="str">
            <v xml:space="preserve"> </v>
          </cell>
          <cell r="G1029" t="str">
            <v xml:space="preserve"> </v>
          </cell>
          <cell r="H1029">
            <v>7095</v>
          </cell>
          <cell r="I1029" t="str">
            <v xml:space="preserve"> </v>
          </cell>
        </row>
        <row r="1030">
          <cell r="A1030" t="str">
            <v>34. OTHER UNIVERSITY DEGREES</v>
          </cell>
          <cell r="B1030" t="str">
            <v xml:space="preserve"> </v>
          </cell>
          <cell r="C1030" t="str">
            <v xml:space="preserve"> </v>
          </cell>
          <cell r="D1030" t="str">
            <v xml:space="preserve"> </v>
          </cell>
          <cell r="E1030" t="str">
            <v xml:space="preserve"> </v>
          </cell>
          <cell r="F1030" t="str">
            <v xml:space="preserve"> </v>
          </cell>
          <cell r="G1030" t="str">
            <v xml:space="preserve"> </v>
          </cell>
          <cell r="H1030">
            <v>23866</v>
          </cell>
          <cell r="I1030" t="str">
            <v xml:space="preserve"> </v>
          </cell>
        </row>
        <row r="1031">
          <cell r="A1031" t="str">
            <v>35. SUB TOTAL UNIVERSITY DEGREES</v>
          </cell>
          <cell r="B1031" t="str">
            <v xml:space="preserve"> </v>
          </cell>
          <cell r="C1031" t="str">
            <v xml:space="preserve"> </v>
          </cell>
          <cell r="D1031" t="str">
            <v xml:space="preserve"> </v>
          </cell>
          <cell r="E1031" t="str">
            <v xml:space="preserve"> </v>
          </cell>
          <cell r="F1031" t="str">
            <v xml:space="preserve"> </v>
          </cell>
          <cell r="G1031" t="str">
            <v xml:space="preserve"> </v>
          </cell>
          <cell r="H1031">
            <v>30961</v>
          </cell>
          <cell r="I1031" t="str">
            <v xml:space="preserve"> </v>
          </cell>
        </row>
        <row r="1032">
          <cell r="A1032" t="str">
            <v>36. OTHER POST-SECONDARY</v>
          </cell>
          <cell r="B1032" t="str">
            <v xml:space="preserve"> </v>
          </cell>
          <cell r="C1032" t="str">
            <v xml:space="preserve"> </v>
          </cell>
          <cell r="D1032" t="str">
            <v xml:space="preserve"> </v>
          </cell>
          <cell r="E1032" t="str">
            <v xml:space="preserve"> </v>
          </cell>
          <cell r="F1032" t="str">
            <v xml:space="preserve"> </v>
          </cell>
          <cell r="G1032" t="str">
            <v xml:space="preserve"> </v>
          </cell>
          <cell r="H1032" t="str">
            <v xml:space="preserve"> </v>
          </cell>
          <cell r="I1032" t="str">
            <v xml:space="preserve"> </v>
          </cell>
        </row>
        <row r="1033">
          <cell r="A1033" t="str">
            <v>37. SECONDARY</v>
          </cell>
          <cell r="B1033" t="str">
            <v xml:space="preserve"> </v>
          </cell>
          <cell r="C1033" t="str">
            <v xml:space="preserve"> </v>
          </cell>
          <cell r="D1033" t="str">
            <v xml:space="preserve"> </v>
          </cell>
          <cell r="E1033" t="str">
            <v xml:space="preserve"> </v>
          </cell>
          <cell r="F1033" t="str">
            <v xml:space="preserve"> </v>
          </cell>
          <cell r="G1033" t="str">
            <v xml:space="preserve"> </v>
          </cell>
          <cell r="H1033" t="str">
            <v xml:space="preserve"> </v>
          </cell>
          <cell r="I1033" t="str">
            <v xml:space="preserve"> </v>
          </cell>
        </row>
        <row r="1034">
          <cell r="A1034" t="str">
            <v>38. OTHER</v>
          </cell>
          <cell r="B1034" t="str">
            <v xml:space="preserve"> </v>
          </cell>
          <cell r="C1034" t="str">
            <v xml:space="preserve"> </v>
          </cell>
          <cell r="D1034" t="str">
            <v xml:space="preserve"> </v>
          </cell>
          <cell r="E1034" t="str">
            <v xml:space="preserve"> </v>
          </cell>
          <cell r="F1034" t="str">
            <v xml:space="preserve"> </v>
          </cell>
          <cell r="G1034" t="str">
            <v xml:space="preserve"> </v>
          </cell>
          <cell r="H1034" t="str">
            <v xml:space="preserve"> </v>
          </cell>
          <cell r="I1034" t="str">
            <v xml:space="preserve"> </v>
          </cell>
        </row>
        <row r="1035">
          <cell r="A1035" t="str">
            <v>39. NOT SPECIFIED</v>
          </cell>
          <cell r="B1035" t="str">
            <v xml:space="preserve"> </v>
          </cell>
          <cell r="C1035" t="str">
            <v xml:space="preserve"> </v>
          </cell>
          <cell r="D1035" t="str">
            <v xml:space="preserve"> </v>
          </cell>
          <cell r="E1035" t="str">
            <v xml:space="preserve"> </v>
          </cell>
          <cell r="F1035" t="str">
            <v xml:space="preserve"> </v>
          </cell>
          <cell r="G1035" t="str">
            <v xml:space="preserve"> </v>
          </cell>
          <cell r="H1035">
            <v>12867</v>
          </cell>
          <cell r="I1035" t="str">
            <v xml:space="preserve"> </v>
          </cell>
        </row>
        <row r="1036">
          <cell r="A1036" t="str">
            <v>40. TOTAL R&amp;D PERSONNEL</v>
          </cell>
          <cell r="B1036" t="str">
            <v xml:space="preserve"> </v>
          </cell>
          <cell r="C1036" t="str">
            <v xml:space="preserve"> </v>
          </cell>
          <cell r="D1036" t="str">
            <v xml:space="preserve"> </v>
          </cell>
          <cell r="E1036" t="str">
            <v xml:space="preserve"> </v>
          </cell>
          <cell r="F1036" t="str">
            <v xml:space="preserve"> </v>
          </cell>
          <cell r="G1036" t="str">
            <v xml:space="preserve"> </v>
          </cell>
          <cell r="H1036">
            <v>43828</v>
          </cell>
          <cell r="I1036" t="str">
            <v xml:space="preserve"> </v>
          </cell>
        </row>
        <row r="1037">
          <cell r="A1037" t="str">
            <v>-</v>
          </cell>
          <cell r="B1037" t="str">
            <v>-</v>
          </cell>
          <cell r="C1037" t="str">
            <v>-</v>
          </cell>
          <cell r="D1037" t="str">
            <v>-</v>
          </cell>
          <cell r="E1037" t="str">
            <v>-</v>
          </cell>
          <cell r="F1037" t="str">
            <v>-</v>
          </cell>
          <cell r="G1037" t="str">
            <v>-</v>
          </cell>
          <cell r="H1037" t="str">
            <v>-</v>
          </cell>
          <cell r="I1037" t="str">
            <v>-</v>
          </cell>
        </row>
        <row r="1038">
          <cell r="A1038" t="str">
            <v>(*) Please specify if data refer to :</v>
          </cell>
          <cell r="G1038" t="str">
            <v xml:space="preserve"> </v>
          </cell>
          <cell r="H1038" t="str">
            <v xml:space="preserve"> </v>
          </cell>
          <cell r="I1038" t="str">
            <v xml:space="preserve"> </v>
          </cell>
        </row>
        <row r="1039">
          <cell r="A1039" t="str">
            <v xml:space="preserve">      . Number of persons engaged in R &amp; D on a given date (for instance end of period)</v>
          </cell>
          <cell r="G1039" t="str">
            <v xml:space="preserve"> </v>
          </cell>
          <cell r="H1039" t="str">
            <v xml:space="preserve"> </v>
          </cell>
          <cell r="I1039" t="str">
            <v xml:space="preserve"> </v>
          </cell>
        </row>
        <row r="1040">
          <cell r="A1040" t="str">
            <v xml:space="preserve">      . Total number of persons engaged in R&amp;D during the (calendar) year</v>
          </cell>
          <cell r="G1040" t="str">
            <v xml:space="preserve"> </v>
          </cell>
          <cell r="H1040" t="str">
            <v xml:space="preserve"> </v>
          </cell>
          <cell r="I1040" t="str">
            <v xml:space="preserve"> </v>
          </cell>
        </row>
        <row r="1041">
          <cell r="A1041" t="str">
            <v xml:space="preserve">      . Average number of persons engaged in R&amp;D during the (calendar) year</v>
          </cell>
          <cell r="G1041" t="str">
            <v xml:space="preserve"> </v>
          </cell>
          <cell r="H1041" t="str">
            <v xml:space="preserve"> </v>
          </cell>
          <cell r="I1041" t="str">
            <v xml:space="preserve">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11"/>
      <sheetName val="TABELL X1"/>
      <sheetName val="Norge utgifter og årsverk"/>
      <sheetName val="Norge utgifter"/>
      <sheetName val="Finland utgifter og årsverk"/>
      <sheetName val="Finland utgifter"/>
      <sheetName val="Danmark utgifter og årsverk"/>
      <sheetName val="Danmark utgifter"/>
      <sheetName val="Sverige utgifter"/>
      <sheetName val="Sverige årsverk"/>
      <sheetName val="Sverige årsverk og utd"/>
      <sheetName val="Ark1"/>
      <sheetName val="Ark2"/>
      <sheetName val="Ark3"/>
      <sheetName val="Ark4"/>
      <sheetName val="Ark5"/>
      <sheetName val="Ark6"/>
      <sheetName val="Ark7"/>
      <sheetName val="Ark8"/>
      <sheetName val="Ark9"/>
      <sheetName val="Ark10"/>
    </sheetNames>
    <sheetDataSet>
      <sheetData sheetId="0"/>
      <sheetData sheetId="1"/>
      <sheetData sheetId="2">
        <row r="394">
          <cell r="A394" t="str">
            <v>TOTAL TABLE 6.1 (T. 6.1)</v>
          </cell>
          <cell r="B394" t="str">
            <v xml:space="preserve"> </v>
          </cell>
          <cell r="C394" t="str">
            <v>COUNTRY : NORWAY</v>
          </cell>
          <cell r="F394" t="str">
            <v xml:space="preserve"> </v>
          </cell>
          <cell r="G394" t="str">
            <v xml:space="preserve"> </v>
          </cell>
          <cell r="H394" t="str">
            <v xml:space="preserve"> </v>
          </cell>
          <cell r="I394" t="str">
            <v xml:space="preserve"> </v>
          </cell>
        </row>
        <row r="395">
          <cell r="A395" t="str">
            <v xml:space="preserve"> </v>
          </cell>
          <cell r="B395" t="str">
            <v xml:space="preserve"> </v>
          </cell>
          <cell r="C395" t="str">
            <v xml:space="preserve"> </v>
          </cell>
          <cell r="D395" t="str">
            <v xml:space="preserve"> </v>
          </cell>
          <cell r="E395" t="str">
            <v xml:space="preserve"> </v>
          </cell>
          <cell r="F395" t="str">
            <v xml:space="preserve"> </v>
          </cell>
          <cell r="G395" t="str">
            <v xml:space="preserve"> </v>
          </cell>
          <cell r="H395" t="str">
            <v xml:space="preserve"> </v>
          </cell>
          <cell r="I395" t="str">
            <v xml:space="preserve"> </v>
          </cell>
        </row>
        <row r="396">
          <cell r="A396" t="str">
            <v>GROSS DOMESTIC EXPENDITURE ON R&amp;D (GERD)</v>
          </cell>
          <cell r="G396" t="str">
            <v xml:space="preserve"> </v>
          </cell>
          <cell r="H396" t="str">
            <v xml:space="preserve"> </v>
          </cell>
          <cell r="I396" t="str">
            <v xml:space="preserve"> </v>
          </cell>
        </row>
        <row r="397">
          <cell r="A397" t="str">
            <v>BY TYPE OF INSTITUTION</v>
          </cell>
          <cell r="G397" t="str">
            <v xml:space="preserve"> </v>
          </cell>
          <cell r="H397" t="str">
            <v xml:space="preserve"> </v>
          </cell>
          <cell r="I397" t="str">
            <v xml:space="preserve"> </v>
          </cell>
        </row>
        <row r="398">
          <cell r="A398" t="str">
            <v xml:space="preserve"> </v>
          </cell>
          <cell r="G398" t="str">
            <v xml:space="preserve"> </v>
          </cell>
          <cell r="H398" t="str">
            <v xml:space="preserve"> </v>
          </cell>
          <cell r="I398" t="str">
            <v xml:space="preserve"> </v>
          </cell>
        </row>
        <row r="399">
          <cell r="A399" t="str">
            <v>UNIT: MILLION NATIONAL CURRENCY</v>
          </cell>
          <cell r="G399" t="str">
            <v xml:space="preserve"> </v>
          </cell>
          <cell r="H399" t="str">
            <v xml:space="preserve"> </v>
          </cell>
          <cell r="I399" t="str">
            <v xml:space="preserve"> </v>
          </cell>
        </row>
        <row r="400">
          <cell r="A400" t="str">
            <v xml:space="preserve"> </v>
          </cell>
          <cell r="B400" t="str">
            <v xml:space="preserve"> </v>
          </cell>
          <cell r="C400" t="str">
            <v xml:space="preserve"> </v>
          </cell>
          <cell r="D400" t="str">
            <v xml:space="preserve"> </v>
          </cell>
          <cell r="E400" t="str">
            <v xml:space="preserve"> </v>
          </cell>
          <cell r="F400" t="str">
            <v xml:space="preserve"> </v>
          </cell>
          <cell r="G400" t="str">
            <v xml:space="preserve"> </v>
          </cell>
          <cell r="H400" t="str">
            <v xml:space="preserve"> </v>
          </cell>
          <cell r="I400" t="str">
            <v xml:space="preserve"> </v>
          </cell>
        </row>
        <row r="401">
          <cell r="A401" t="str">
            <v>-</v>
          </cell>
          <cell r="B401" t="str">
            <v>-</v>
          </cell>
          <cell r="C401" t="str">
            <v>-</v>
          </cell>
          <cell r="D401" t="str">
            <v>-</v>
          </cell>
          <cell r="E401" t="str">
            <v>-</v>
          </cell>
          <cell r="F401" t="str">
            <v>-</v>
          </cell>
          <cell r="G401" t="str">
            <v>-</v>
          </cell>
          <cell r="H401" t="str">
            <v>-</v>
          </cell>
          <cell r="I401" t="str">
            <v>-</v>
          </cell>
        </row>
        <row r="402">
          <cell r="A402" t="str">
            <v xml:space="preserve"> </v>
          </cell>
          <cell r="B402" t="str">
            <v>1996</v>
          </cell>
          <cell r="C402" t="str">
            <v xml:space="preserve"> </v>
          </cell>
          <cell r="D402" t="str">
            <v>1997</v>
          </cell>
          <cell r="E402" t="str">
            <v xml:space="preserve"> </v>
          </cell>
          <cell r="F402" t="str">
            <v>1998</v>
          </cell>
          <cell r="G402" t="str">
            <v xml:space="preserve"> </v>
          </cell>
          <cell r="H402" t="str">
            <v>1999</v>
          </cell>
          <cell r="I402" t="str">
            <v xml:space="preserve"> </v>
          </cell>
        </row>
        <row r="403">
          <cell r="A403" t="str">
            <v>-</v>
          </cell>
          <cell r="B403" t="str">
            <v>-</v>
          </cell>
          <cell r="C403" t="str">
            <v>-</v>
          </cell>
          <cell r="D403" t="str">
            <v>-</v>
          </cell>
          <cell r="E403" t="str">
            <v>-</v>
          </cell>
          <cell r="F403" t="str">
            <v>-</v>
          </cell>
          <cell r="G403" t="str">
            <v>-</v>
          </cell>
          <cell r="H403" t="str">
            <v>-</v>
          </cell>
          <cell r="I403" t="str">
            <v>-</v>
          </cell>
        </row>
        <row r="404">
          <cell r="A404" t="str">
            <v>TOTAL BUSINESS ENTERPRISE R&amp;D (BERD)</v>
          </cell>
          <cell r="B404" t="str">
            <v xml:space="preserve"> </v>
          </cell>
          <cell r="C404" t="str">
            <v xml:space="preserve"> </v>
          </cell>
          <cell r="D404" t="str">
            <v xml:space="preserve"> </v>
          </cell>
          <cell r="E404" t="str">
            <v xml:space="preserve"> </v>
          </cell>
          <cell r="F404" t="str">
            <v xml:space="preserve"> </v>
          </cell>
          <cell r="G404" t="str">
            <v xml:space="preserve"> </v>
          </cell>
          <cell r="H404" t="str">
            <v xml:space="preserve"> </v>
          </cell>
          <cell r="I404" t="str">
            <v xml:space="preserve"> </v>
          </cell>
        </row>
        <row r="405">
          <cell r="A405" t="str">
            <v xml:space="preserve">  TYPE OF INSTITUTION</v>
          </cell>
          <cell r="B405" t="str">
            <v xml:space="preserve"> </v>
          </cell>
          <cell r="C405" t="str">
            <v xml:space="preserve"> </v>
          </cell>
          <cell r="D405" t="str">
            <v xml:space="preserve"> </v>
          </cell>
          <cell r="E405" t="str">
            <v xml:space="preserve"> </v>
          </cell>
          <cell r="F405" t="str">
            <v xml:space="preserve"> </v>
          </cell>
          <cell r="G405" t="str">
            <v xml:space="preserve"> </v>
          </cell>
          <cell r="H405" t="str">
            <v xml:space="preserve"> </v>
          </cell>
          <cell r="I405" t="str">
            <v xml:space="preserve"> </v>
          </cell>
        </row>
        <row r="406">
          <cell r="A406" t="str">
            <v xml:space="preserve"> 1. Private enterprises</v>
          </cell>
          <cell r="B406" t="str">
            <v>..</v>
          </cell>
          <cell r="C406" t="str">
            <v xml:space="preserve"> </v>
          </cell>
          <cell r="D406">
            <v>8571.5</v>
          </cell>
          <cell r="E406" t="str">
            <v xml:space="preserve"> </v>
          </cell>
          <cell r="F406" t="str">
            <v>..</v>
          </cell>
          <cell r="G406" t="str">
            <v xml:space="preserve"> </v>
          </cell>
          <cell r="H406">
            <v>9540</v>
          </cell>
          <cell r="I406" t="str">
            <v xml:space="preserve"> </v>
          </cell>
        </row>
        <row r="407">
          <cell r="A407" t="str">
            <v xml:space="preserve">    1.1. National</v>
          </cell>
          <cell r="B407" t="str">
            <v>..</v>
          </cell>
          <cell r="C407" t="str">
            <v xml:space="preserve"> </v>
          </cell>
          <cell r="D407" t="str">
            <v>..</v>
          </cell>
          <cell r="E407" t="str">
            <v xml:space="preserve"> </v>
          </cell>
          <cell r="F407" t="str">
            <v>..</v>
          </cell>
          <cell r="G407" t="str">
            <v xml:space="preserve"> </v>
          </cell>
          <cell r="H407" t="str">
            <v>..</v>
          </cell>
          <cell r="I407" t="str">
            <v xml:space="preserve"> </v>
          </cell>
        </row>
        <row r="408">
          <cell r="A408" t="str">
            <v xml:space="preserve">    1.2. Foreign multinational</v>
          </cell>
          <cell r="B408" t="str">
            <v>..</v>
          </cell>
          <cell r="C408" t="str">
            <v xml:space="preserve"> </v>
          </cell>
          <cell r="D408" t="str">
            <v>..</v>
          </cell>
          <cell r="E408" t="str">
            <v xml:space="preserve"> </v>
          </cell>
          <cell r="F408" t="str">
            <v>..</v>
          </cell>
          <cell r="G408" t="str">
            <v xml:space="preserve"> </v>
          </cell>
          <cell r="H408" t="str">
            <v>..</v>
          </cell>
          <cell r="I408" t="str">
            <v xml:space="preserve"> </v>
          </cell>
        </row>
        <row r="409">
          <cell r="A409" t="str">
            <v xml:space="preserve"> 2. Public enterprises</v>
          </cell>
          <cell r="B409" t="str">
            <v>..</v>
          </cell>
          <cell r="C409" t="str">
            <v xml:space="preserve"> </v>
          </cell>
          <cell r="D409" t="str">
            <v>..</v>
          </cell>
          <cell r="E409" t="str">
            <v xml:space="preserve"> </v>
          </cell>
          <cell r="F409" t="str">
            <v>..</v>
          </cell>
          <cell r="G409" t="str">
            <v xml:space="preserve"> </v>
          </cell>
          <cell r="H409" t="str">
            <v>..</v>
          </cell>
          <cell r="I409" t="str">
            <v xml:space="preserve"> </v>
          </cell>
        </row>
        <row r="410">
          <cell r="A410" t="str">
            <v xml:space="preserve"> 3. Other research &amp; co-operative institutes</v>
          </cell>
          <cell r="B410" t="str">
            <v>..</v>
          </cell>
          <cell r="C410" t="str">
            <v xml:space="preserve"> </v>
          </cell>
          <cell r="D410">
            <v>1780.3</v>
          </cell>
          <cell r="E410" t="str">
            <v xml:space="preserve"> </v>
          </cell>
          <cell r="F410" t="str">
            <v>..</v>
          </cell>
          <cell r="G410" t="str">
            <v xml:space="preserve"> </v>
          </cell>
          <cell r="H410">
            <v>1829.5</v>
          </cell>
          <cell r="I410" t="str">
            <v xml:space="preserve"> </v>
          </cell>
        </row>
        <row r="411">
          <cell r="A411" t="str">
            <v xml:space="preserve"> 4. Total BERD</v>
          </cell>
          <cell r="B411" t="str">
            <v>..</v>
          </cell>
          <cell r="C411" t="str">
            <v xml:space="preserve"> </v>
          </cell>
          <cell r="D411">
            <v>10351.799999999999</v>
          </cell>
          <cell r="E411" t="str">
            <v xml:space="preserve"> </v>
          </cell>
          <cell r="F411" t="str">
            <v>..</v>
          </cell>
          <cell r="G411" t="str">
            <v xml:space="preserve"> </v>
          </cell>
          <cell r="H411">
            <v>11369.5</v>
          </cell>
          <cell r="I411" t="str">
            <v xml:space="preserve"> </v>
          </cell>
        </row>
        <row r="412">
          <cell r="A412" t="str">
            <v>-</v>
          </cell>
          <cell r="B412" t="str">
            <v>-</v>
          </cell>
          <cell r="C412" t="str">
            <v>-</v>
          </cell>
          <cell r="D412" t="str">
            <v>-</v>
          </cell>
          <cell r="E412" t="str">
            <v>-</v>
          </cell>
          <cell r="F412" t="str">
            <v>-</v>
          </cell>
          <cell r="G412" t="str">
            <v>-</v>
          </cell>
          <cell r="H412" t="str">
            <v>-</v>
          </cell>
          <cell r="I412" t="str">
            <v>-</v>
          </cell>
        </row>
        <row r="413">
          <cell r="A413" t="str">
            <v>BERD FINANCED BY GOVERNMENT</v>
          </cell>
          <cell r="B413" t="str">
            <v xml:space="preserve"> </v>
          </cell>
          <cell r="C413" t="str">
            <v xml:space="preserve"> </v>
          </cell>
          <cell r="D413" t="str">
            <v xml:space="preserve"> </v>
          </cell>
          <cell r="E413" t="str">
            <v xml:space="preserve"> </v>
          </cell>
          <cell r="F413" t="str">
            <v xml:space="preserve"> </v>
          </cell>
          <cell r="G413" t="str">
            <v xml:space="preserve"> </v>
          </cell>
          <cell r="H413" t="str">
            <v xml:space="preserve"> </v>
          </cell>
          <cell r="I413" t="str">
            <v xml:space="preserve"> </v>
          </cell>
        </row>
        <row r="414">
          <cell r="A414" t="str">
            <v xml:space="preserve">  TYPE OF INSTITUTION</v>
          </cell>
          <cell r="B414" t="str">
            <v xml:space="preserve"> </v>
          </cell>
          <cell r="C414" t="str">
            <v xml:space="preserve"> </v>
          </cell>
          <cell r="D414" t="str">
            <v xml:space="preserve"> </v>
          </cell>
          <cell r="E414" t="str">
            <v xml:space="preserve"> </v>
          </cell>
          <cell r="F414" t="str">
            <v xml:space="preserve"> </v>
          </cell>
          <cell r="G414" t="str">
            <v xml:space="preserve"> </v>
          </cell>
          <cell r="H414" t="str">
            <v xml:space="preserve"> </v>
          </cell>
          <cell r="I414" t="str">
            <v xml:space="preserve"> </v>
          </cell>
        </row>
        <row r="415">
          <cell r="A415" t="str">
            <v xml:space="preserve"> 5. Private enterprises</v>
          </cell>
          <cell r="B415" t="str">
            <v>..</v>
          </cell>
          <cell r="C415" t="str">
            <v xml:space="preserve"> </v>
          </cell>
          <cell r="D415">
            <v>535.79999999999995</v>
          </cell>
          <cell r="E415" t="str">
            <v xml:space="preserve"> </v>
          </cell>
          <cell r="F415" t="str">
            <v>..</v>
          </cell>
          <cell r="G415" t="str">
            <v xml:space="preserve"> </v>
          </cell>
          <cell r="H415">
            <v>487.7</v>
          </cell>
          <cell r="I415" t="str">
            <v xml:space="preserve"> </v>
          </cell>
        </row>
        <row r="416">
          <cell r="A416" t="str">
            <v xml:space="preserve">    5.1. National</v>
          </cell>
          <cell r="B416" t="str">
            <v>..</v>
          </cell>
          <cell r="C416" t="str">
            <v xml:space="preserve"> </v>
          </cell>
          <cell r="D416" t="str">
            <v>..</v>
          </cell>
          <cell r="E416" t="str">
            <v xml:space="preserve"> </v>
          </cell>
          <cell r="F416" t="str">
            <v>..</v>
          </cell>
          <cell r="G416" t="str">
            <v xml:space="preserve"> </v>
          </cell>
          <cell r="H416" t="str">
            <v>..</v>
          </cell>
          <cell r="I416" t="str">
            <v xml:space="preserve"> </v>
          </cell>
        </row>
        <row r="417">
          <cell r="A417" t="str">
            <v xml:space="preserve">    5.2. Foreign multinational</v>
          </cell>
          <cell r="B417" t="str">
            <v>..</v>
          </cell>
          <cell r="C417" t="str">
            <v xml:space="preserve"> </v>
          </cell>
          <cell r="D417" t="str">
            <v>..</v>
          </cell>
          <cell r="E417" t="str">
            <v xml:space="preserve"> </v>
          </cell>
          <cell r="F417" t="str">
            <v>..</v>
          </cell>
          <cell r="G417" t="str">
            <v xml:space="preserve"> </v>
          </cell>
          <cell r="H417" t="str">
            <v>..</v>
          </cell>
          <cell r="I417" t="str">
            <v xml:space="preserve"> </v>
          </cell>
        </row>
        <row r="418">
          <cell r="A418" t="str">
            <v xml:space="preserve"> 6. Public enterprises</v>
          </cell>
          <cell r="B418" t="str">
            <v>..</v>
          </cell>
          <cell r="C418" t="str">
            <v xml:space="preserve"> </v>
          </cell>
          <cell r="D418" t="str">
            <v>..</v>
          </cell>
          <cell r="E418" t="str">
            <v xml:space="preserve"> </v>
          </cell>
          <cell r="F418" t="str">
            <v>..</v>
          </cell>
          <cell r="G418" t="str">
            <v xml:space="preserve"> </v>
          </cell>
          <cell r="H418" t="str">
            <v>..</v>
          </cell>
          <cell r="I418" t="str">
            <v xml:space="preserve"> </v>
          </cell>
        </row>
        <row r="419">
          <cell r="A419" t="str">
            <v xml:space="preserve"> 7. Other research &amp; co-operative institutes</v>
          </cell>
          <cell r="B419" t="str">
            <v>..</v>
          </cell>
          <cell r="C419" t="str">
            <v xml:space="preserve"> </v>
          </cell>
          <cell r="D419">
            <v>599.5</v>
          </cell>
          <cell r="E419" t="str">
            <v xml:space="preserve"> </v>
          </cell>
          <cell r="F419" t="str">
            <v>..</v>
          </cell>
          <cell r="G419" t="str">
            <v xml:space="preserve"> </v>
          </cell>
          <cell r="H419">
            <v>614.6</v>
          </cell>
          <cell r="I419" t="str">
            <v xml:space="preserve"> </v>
          </cell>
        </row>
        <row r="420">
          <cell r="A420" t="str">
            <v xml:space="preserve"> 8. BERD financed by Government</v>
          </cell>
          <cell r="B420" t="str">
            <v>..</v>
          </cell>
          <cell r="C420" t="str">
            <v xml:space="preserve"> </v>
          </cell>
          <cell r="D420">
            <v>1135.3</v>
          </cell>
          <cell r="E420" t="str">
            <v xml:space="preserve"> </v>
          </cell>
          <cell r="F420" t="str">
            <v>..</v>
          </cell>
          <cell r="G420" t="str">
            <v xml:space="preserve"> </v>
          </cell>
          <cell r="H420">
            <v>1102.3</v>
          </cell>
          <cell r="I420" t="str">
            <v xml:space="preserve"> </v>
          </cell>
        </row>
        <row r="421">
          <cell r="A421" t="str">
            <v>-</v>
          </cell>
          <cell r="B421" t="str">
            <v>-</v>
          </cell>
          <cell r="C421" t="str">
            <v>-</v>
          </cell>
          <cell r="D421" t="str">
            <v>-</v>
          </cell>
          <cell r="E421" t="str">
            <v>-</v>
          </cell>
          <cell r="F421" t="str">
            <v>-</v>
          </cell>
          <cell r="G421" t="str">
            <v>-</v>
          </cell>
          <cell r="H421" t="str">
            <v>-</v>
          </cell>
          <cell r="I421" t="str">
            <v>-</v>
          </cell>
        </row>
        <row r="422">
          <cell r="A422" t="str">
            <v xml:space="preserve"> </v>
          </cell>
          <cell r="B422" t="str">
            <v xml:space="preserve"> </v>
          </cell>
          <cell r="C422" t="str">
            <v xml:space="preserve"> </v>
          </cell>
          <cell r="D422" t="str">
            <v xml:space="preserve"> </v>
          </cell>
          <cell r="E422" t="str">
            <v xml:space="preserve"> </v>
          </cell>
          <cell r="F422" t="str">
            <v xml:space="preserve"> </v>
          </cell>
          <cell r="G422" t="str">
            <v xml:space="preserve"> </v>
          </cell>
          <cell r="H422" t="str">
            <v xml:space="preserve"> </v>
          </cell>
          <cell r="I422" t="str">
            <v xml:space="preserve"> </v>
          </cell>
        </row>
        <row r="423">
          <cell r="A423" t="str">
            <v>TOTAL GOVERNMENT R&amp;D (GOVERD)</v>
          </cell>
          <cell r="B423" t="str">
            <v xml:space="preserve"> </v>
          </cell>
          <cell r="C423" t="str">
            <v xml:space="preserve"> </v>
          </cell>
          <cell r="D423" t="str">
            <v xml:space="preserve"> </v>
          </cell>
          <cell r="E423" t="str">
            <v xml:space="preserve"> </v>
          </cell>
          <cell r="F423" t="str">
            <v xml:space="preserve"> </v>
          </cell>
          <cell r="G423" t="str">
            <v xml:space="preserve"> </v>
          </cell>
          <cell r="H423" t="str">
            <v xml:space="preserve"> </v>
          </cell>
          <cell r="I423" t="str">
            <v xml:space="preserve"> </v>
          </cell>
        </row>
        <row r="424">
          <cell r="A424" t="str">
            <v xml:space="preserve">  TYPE OF INSTITUTION</v>
          </cell>
          <cell r="B424" t="str">
            <v xml:space="preserve"> </v>
          </cell>
          <cell r="C424" t="str">
            <v xml:space="preserve"> </v>
          </cell>
          <cell r="D424" t="str">
            <v xml:space="preserve"> </v>
          </cell>
          <cell r="E424" t="str">
            <v xml:space="preserve"> </v>
          </cell>
          <cell r="F424" t="str">
            <v xml:space="preserve"> </v>
          </cell>
          <cell r="G424" t="str">
            <v xml:space="preserve"> </v>
          </cell>
          <cell r="H424" t="str">
            <v xml:space="preserve"> </v>
          </cell>
          <cell r="I424" t="str">
            <v xml:space="preserve"> </v>
          </cell>
        </row>
        <row r="425">
          <cell r="A425" t="str">
            <v xml:space="preserve"> 9. Central or federal institutes</v>
          </cell>
          <cell r="B425" t="str">
            <v>..</v>
          </cell>
          <cell r="C425" t="str">
            <v xml:space="preserve"> </v>
          </cell>
          <cell r="D425" t="str">
            <v>..</v>
          </cell>
          <cell r="E425" t="str">
            <v xml:space="preserve"> </v>
          </cell>
          <cell r="F425" t="str">
            <v>..</v>
          </cell>
          <cell r="G425" t="str">
            <v xml:space="preserve"> </v>
          </cell>
          <cell r="H425" t="str">
            <v>..</v>
          </cell>
          <cell r="I425" t="str">
            <v xml:space="preserve"> </v>
          </cell>
        </row>
        <row r="426">
          <cell r="A426" t="str">
            <v>10. Provincial or State institutes</v>
          </cell>
          <cell r="B426" t="str">
            <v>..</v>
          </cell>
          <cell r="C426" t="str">
            <v xml:space="preserve"> </v>
          </cell>
          <cell r="D426" t="str">
            <v>..</v>
          </cell>
          <cell r="E426" t="str">
            <v xml:space="preserve"> </v>
          </cell>
          <cell r="F426" t="str">
            <v>..</v>
          </cell>
          <cell r="G426" t="str">
            <v xml:space="preserve"> </v>
          </cell>
          <cell r="H426" t="str">
            <v>..</v>
          </cell>
          <cell r="I426" t="str">
            <v xml:space="preserve"> </v>
          </cell>
        </row>
        <row r="427">
          <cell r="A427" t="str">
            <v>11. Local or Municipal institutes</v>
          </cell>
          <cell r="B427" t="str">
            <v>..</v>
          </cell>
          <cell r="C427" t="str">
            <v xml:space="preserve"> </v>
          </cell>
          <cell r="D427" t="str">
            <v>..</v>
          </cell>
          <cell r="E427" t="str">
            <v xml:space="preserve"> </v>
          </cell>
          <cell r="F427" t="str">
            <v>..</v>
          </cell>
          <cell r="G427" t="str">
            <v xml:space="preserve"> </v>
          </cell>
          <cell r="H427" t="str">
            <v>..</v>
          </cell>
          <cell r="I427" t="str">
            <v xml:space="preserve"> </v>
          </cell>
        </row>
        <row r="428">
          <cell r="A428" t="str">
            <v>12. Units at the border with the Higher Education sector</v>
          </cell>
          <cell r="B428" t="str">
            <v>..</v>
          </cell>
          <cell r="C428" t="str">
            <v xml:space="preserve"> </v>
          </cell>
          <cell r="D428" t="str">
            <v>..</v>
          </cell>
          <cell r="E428" t="str">
            <v xml:space="preserve"> </v>
          </cell>
          <cell r="F428" t="str">
            <v>..</v>
          </cell>
          <cell r="G428" t="str">
            <v xml:space="preserve"> </v>
          </cell>
          <cell r="H428" t="str">
            <v>..</v>
          </cell>
          <cell r="I428" t="str">
            <v xml:space="preserve"> </v>
          </cell>
        </row>
        <row r="429">
          <cell r="A429" t="str">
            <v>13. Total GOVERD</v>
          </cell>
          <cell r="B429" t="str">
            <v>..</v>
          </cell>
          <cell r="C429" t="str">
            <v xml:space="preserve"> </v>
          </cell>
          <cell r="D429">
            <v>2989.6</v>
          </cell>
          <cell r="E429" t="str">
            <v xml:space="preserve"> </v>
          </cell>
          <cell r="F429" t="str">
            <v>..</v>
          </cell>
          <cell r="G429" t="str">
            <v xml:space="preserve"> </v>
          </cell>
          <cell r="H429">
            <v>3129.8</v>
          </cell>
          <cell r="I429" t="str">
            <v xml:space="preserve"> </v>
          </cell>
        </row>
        <row r="430">
          <cell r="A430" t="str">
            <v>-</v>
          </cell>
          <cell r="B430" t="str">
            <v>-</v>
          </cell>
          <cell r="C430" t="str">
            <v>-</v>
          </cell>
          <cell r="D430" t="str">
            <v>-</v>
          </cell>
          <cell r="E430" t="str">
            <v>-</v>
          </cell>
          <cell r="F430" t="str">
            <v>-</v>
          </cell>
          <cell r="G430" t="str">
            <v>-</v>
          </cell>
          <cell r="H430" t="str">
            <v>-</v>
          </cell>
          <cell r="I430" t="str">
            <v>-</v>
          </cell>
        </row>
        <row r="431">
          <cell r="A431" t="str">
            <v>GOVERD FINANCED BY GOVERNMENT</v>
          </cell>
          <cell r="B431" t="str">
            <v xml:space="preserve"> </v>
          </cell>
          <cell r="C431" t="str">
            <v xml:space="preserve"> </v>
          </cell>
          <cell r="D431" t="str">
            <v xml:space="preserve"> </v>
          </cell>
          <cell r="E431" t="str">
            <v xml:space="preserve"> </v>
          </cell>
          <cell r="F431" t="str">
            <v xml:space="preserve"> </v>
          </cell>
          <cell r="G431" t="str">
            <v xml:space="preserve"> </v>
          </cell>
          <cell r="H431" t="str">
            <v xml:space="preserve"> </v>
          </cell>
          <cell r="I431" t="str">
            <v xml:space="preserve"> </v>
          </cell>
        </row>
        <row r="432">
          <cell r="A432" t="str">
            <v xml:space="preserve">  TYPE OF INSTITUTION</v>
          </cell>
          <cell r="B432" t="str">
            <v xml:space="preserve"> </v>
          </cell>
          <cell r="C432" t="str">
            <v xml:space="preserve"> </v>
          </cell>
          <cell r="D432" t="str">
            <v xml:space="preserve"> </v>
          </cell>
          <cell r="E432" t="str">
            <v xml:space="preserve"> </v>
          </cell>
          <cell r="F432" t="str">
            <v xml:space="preserve"> </v>
          </cell>
          <cell r="G432" t="str">
            <v xml:space="preserve"> </v>
          </cell>
          <cell r="H432" t="str">
            <v xml:space="preserve"> </v>
          </cell>
          <cell r="I432" t="str">
            <v xml:space="preserve"> </v>
          </cell>
        </row>
        <row r="433">
          <cell r="A433" t="str">
            <v>14. Central or federal institutes</v>
          </cell>
          <cell r="B433" t="str">
            <v>..</v>
          </cell>
          <cell r="C433" t="str">
            <v xml:space="preserve"> </v>
          </cell>
          <cell r="D433" t="str">
            <v>..</v>
          </cell>
          <cell r="E433" t="str">
            <v xml:space="preserve"> </v>
          </cell>
          <cell r="F433" t="str">
            <v>..</v>
          </cell>
          <cell r="G433" t="str">
            <v xml:space="preserve"> </v>
          </cell>
          <cell r="H433" t="str">
            <v>..</v>
          </cell>
          <cell r="I433" t="str">
            <v xml:space="preserve"> </v>
          </cell>
        </row>
        <row r="434">
          <cell r="A434" t="str">
            <v>15. Provincial or State institutes</v>
          </cell>
          <cell r="B434" t="str">
            <v>..</v>
          </cell>
          <cell r="C434" t="str">
            <v xml:space="preserve"> </v>
          </cell>
          <cell r="D434" t="str">
            <v>..</v>
          </cell>
          <cell r="E434" t="str">
            <v xml:space="preserve"> </v>
          </cell>
          <cell r="F434" t="str">
            <v>..</v>
          </cell>
          <cell r="G434" t="str">
            <v xml:space="preserve"> </v>
          </cell>
          <cell r="H434" t="str">
            <v>..</v>
          </cell>
          <cell r="I434" t="str">
            <v xml:space="preserve"> </v>
          </cell>
        </row>
        <row r="435">
          <cell r="A435" t="str">
            <v>16. Local or Municipal institutes</v>
          </cell>
          <cell r="B435" t="str">
            <v>..</v>
          </cell>
          <cell r="C435" t="str">
            <v xml:space="preserve"> </v>
          </cell>
          <cell r="D435" t="str">
            <v>..</v>
          </cell>
          <cell r="E435" t="str">
            <v xml:space="preserve"> </v>
          </cell>
          <cell r="F435" t="str">
            <v>..</v>
          </cell>
          <cell r="G435" t="str">
            <v xml:space="preserve"> </v>
          </cell>
          <cell r="H435" t="str">
            <v>..</v>
          </cell>
          <cell r="I435" t="str">
            <v xml:space="preserve"> </v>
          </cell>
        </row>
        <row r="436">
          <cell r="A436" t="str">
            <v>17. Units at the border with the Higher Education sector</v>
          </cell>
          <cell r="B436" t="str">
            <v>..</v>
          </cell>
          <cell r="C436" t="str">
            <v xml:space="preserve"> </v>
          </cell>
          <cell r="D436" t="str">
            <v>..</v>
          </cell>
          <cell r="E436" t="str">
            <v xml:space="preserve"> </v>
          </cell>
          <cell r="F436" t="str">
            <v>..</v>
          </cell>
          <cell r="G436" t="str">
            <v xml:space="preserve"> </v>
          </cell>
          <cell r="H436" t="str">
            <v>..</v>
          </cell>
          <cell r="I436" t="str">
            <v xml:space="preserve"> </v>
          </cell>
        </row>
        <row r="437">
          <cell r="A437" t="str">
            <v>18. GOVERD financed by Government</v>
          </cell>
          <cell r="B437" t="str">
            <v>..</v>
          </cell>
          <cell r="C437" t="str">
            <v xml:space="preserve"> </v>
          </cell>
          <cell r="D437">
            <v>2395.3000000000002</v>
          </cell>
          <cell r="E437" t="str">
            <v xml:space="preserve"> </v>
          </cell>
          <cell r="F437" t="str">
            <v>..</v>
          </cell>
          <cell r="G437" t="str">
            <v xml:space="preserve"> </v>
          </cell>
          <cell r="H437">
            <v>2499.5</v>
          </cell>
          <cell r="I437" t="str">
            <v>M. 7_x0001_ _x0001_ _x0010_COUNTRY : NORWAY€_x0001_ _x0001_ _x0001_</v>
          </cell>
        </row>
        <row r="438">
          <cell r="A438" t="str">
            <v>-</v>
          </cell>
          <cell r="B438" t="str">
            <v>-</v>
          </cell>
          <cell r="C438" t="str">
            <v>-</v>
          </cell>
          <cell r="D438" t="str">
            <v>-</v>
          </cell>
          <cell r="E438" t="str">
            <v>-</v>
          </cell>
          <cell r="F438" t="str">
            <v>-</v>
          </cell>
          <cell r="G438" t="str">
            <v>-</v>
          </cell>
          <cell r="H438" t="str">
            <v>-</v>
          </cell>
          <cell r="I438" t="str">
            <v>-</v>
          </cell>
        </row>
        <row r="439">
          <cell r="A439" t="str">
            <v xml:space="preserve"> </v>
          </cell>
          <cell r="B439" t="str">
            <v xml:space="preserve"> </v>
          </cell>
          <cell r="C439" t="str">
            <v xml:space="preserve"> </v>
          </cell>
          <cell r="D439" t="str">
            <v xml:space="preserve"> </v>
          </cell>
          <cell r="E439" t="str">
            <v xml:space="preserve"> </v>
          </cell>
          <cell r="F439" t="str">
            <v xml:space="preserve"> </v>
          </cell>
          <cell r="G439" t="str">
            <v xml:space="preserve"> </v>
          </cell>
          <cell r="H439" t="str">
            <v xml:space="preserve"> </v>
          </cell>
          <cell r="I439" t="str">
            <v xml:space="preserve"> </v>
          </cell>
        </row>
        <row r="440">
          <cell r="A440" t="str">
            <v>TOTAL HIGHER EDUCATION R&amp;D (HERD)</v>
          </cell>
          <cell r="B440" t="str">
            <v xml:space="preserve"> </v>
          </cell>
          <cell r="C440" t="str">
            <v xml:space="preserve"> </v>
          </cell>
          <cell r="D440" t="str">
            <v xml:space="preserve"> </v>
          </cell>
          <cell r="E440" t="str">
            <v xml:space="preserve"> </v>
          </cell>
          <cell r="F440" t="str">
            <v xml:space="preserve"> </v>
          </cell>
          <cell r="G440" t="str">
            <v xml:space="preserve"> </v>
          </cell>
          <cell r="H440" t="str">
            <v xml:space="preserve"> </v>
          </cell>
          <cell r="I440" t="str">
            <v xml:space="preserve"> </v>
          </cell>
        </row>
        <row r="441">
          <cell r="A441" t="str">
            <v xml:space="preserve">  TYPE OF INSTITUTION</v>
          </cell>
          <cell r="B441" t="str">
            <v xml:space="preserve"> </v>
          </cell>
          <cell r="C441" t="str">
            <v xml:space="preserve"> </v>
          </cell>
          <cell r="D441" t="str">
            <v xml:space="preserve"> </v>
          </cell>
          <cell r="E441" t="str">
            <v xml:space="preserve"> </v>
          </cell>
          <cell r="F441" t="str">
            <v xml:space="preserve"> </v>
          </cell>
          <cell r="G441" t="str">
            <v xml:space="preserve"> </v>
          </cell>
          <cell r="H441" t="str">
            <v xml:space="preserve"> </v>
          </cell>
          <cell r="I441" t="str">
            <v xml:space="preserve"> </v>
          </cell>
        </row>
        <row r="442">
          <cell r="A442" t="str">
            <v>19. Public teaching units</v>
          </cell>
          <cell r="B442" t="str">
            <v>..</v>
          </cell>
          <cell r="C442" t="str">
            <v xml:space="preserve"> </v>
          </cell>
          <cell r="D442">
            <v>4058.8</v>
          </cell>
          <cell r="E442" t="str">
            <v xml:space="preserve"> </v>
          </cell>
          <cell r="F442" t="str">
            <v>..</v>
          </cell>
          <cell r="G442" t="str">
            <v xml:space="preserve"> </v>
          </cell>
          <cell r="H442">
            <v>4949.6000000000004</v>
          </cell>
          <cell r="I442" t="str">
            <v xml:space="preserve"> </v>
          </cell>
        </row>
        <row r="443">
          <cell r="A443" t="str">
            <v>20. Private teaching units</v>
          </cell>
          <cell r="B443" t="str">
            <v>..</v>
          </cell>
          <cell r="C443" t="str">
            <v xml:space="preserve"> </v>
          </cell>
          <cell r="D443">
            <v>99.9</v>
          </cell>
          <cell r="E443" t="str">
            <v xml:space="preserve"> </v>
          </cell>
          <cell r="F443" t="str">
            <v>..</v>
          </cell>
          <cell r="G443" t="str">
            <v xml:space="preserve"> </v>
          </cell>
          <cell r="H443">
            <v>125.5</v>
          </cell>
          <cell r="I443" t="str">
            <v xml:space="preserve"> </v>
          </cell>
        </row>
        <row r="444">
          <cell r="A444" t="str">
            <v>21. Research institutes or centers</v>
          </cell>
          <cell r="B444" t="str">
            <v>..</v>
          </cell>
          <cell r="C444" t="str">
            <v xml:space="preserve"> </v>
          </cell>
          <cell r="D444" t="str">
            <v>..</v>
          </cell>
          <cell r="E444" t="str">
            <v xml:space="preserve"> </v>
          </cell>
          <cell r="F444" t="str">
            <v>..</v>
          </cell>
          <cell r="G444" t="str">
            <v xml:space="preserve"> </v>
          </cell>
          <cell r="H444" t="str">
            <v>..</v>
          </cell>
          <cell r="I444" t="str">
            <v xml:space="preserve"> </v>
          </cell>
        </row>
        <row r="445">
          <cell r="A445" t="str">
            <v>22. Units at the border with the Government sector</v>
          </cell>
          <cell r="B445" t="str">
            <v>..</v>
          </cell>
          <cell r="C445" t="str">
            <v xml:space="preserve"> </v>
          </cell>
          <cell r="D445" t="str">
            <v>..</v>
          </cell>
          <cell r="E445" t="str">
            <v xml:space="preserve"> </v>
          </cell>
          <cell r="F445" t="str">
            <v>..</v>
          </cell>
          <cell r="G445" t="str">
            <v xml:space="preserve"> </v>
          </cell>
          <cell r="H445" t="str">
            <v>..</v>
          </cell>
          <cell r="I445" t="str">
            <v xml:space="preserve"> </v>
          </cell>
        </row>
        <row r="446">
          <cell r="A446" t="str">
            <v>23. Clinics, health centers or university hospitals</v>
          </cell>
          <cell r="B446" t="str">
            <v>..</v>
          </cell>
          <cell r="C446" t="str">
            <v xml:space="preserve"> </v>
          </cell>
          <cell r="D446">
            <v>687.1</v>
          </cell>
          <cell r="E446" t="str">
            <v xml:space="preserve"> </v>
          </cell>
          <cell r="F446" t="str">
            <v>..</v>
          </cell>
          <cell r="G446" t="str">
            <v xml:space="preserve"> </v>
          </cell>
          <cell r="H446">
            <v>744.3</v>
          </cell>
          <cell r="I446" t="str">
            <v xml:space="preserve"> </v>
          </cell>
        </row>
        <row r="447">
          <cell r="A447" t="str">
            <v>24. Units at the border with the Higher education sector n.e.c.</v>
          </cell>
          <cell r="B447" t="str">
            <v>..</v>
          </cell>
          <cell r="C447" t="str">
            <v xml:space="preserve"> </v>
          </cell>
          <cell r="D447" t="str">
            <v>..</v>
          </cell>
          <cell r="E447" t="str">
            <v xml:space="preserve"> </v>
          </cell>
          <cell r="F447" t="str">
            <v>..</v>
          </cell>
          <cell r="G447" t="str">
            <v xml:space="preserve"> </v>
          </cell>
          <cell r="H447" t="str">
            <v>..</v>
          </cell>
          <cell r="I447" t="str">
            <v xml:space="preserve"> </v>
          </cell>
        </row>
        <row r="448">
          <cell r="A448" t="str">
            <v>25. Total HERD</v>
          </cell>
          <cell r="B448" t="str">
            <v>..</v>
          </cell>
          <cell r="C448" t="str">
            <v xml:space="preserve"> </v>
          </cell>
          <cell r="D448">
            <v>4845.8</v>
          </cell>
          <cell r="E448" t="str">
            <v xml:space="preserve"> </v>
          </cell>
          <cell r="F448" t="str">
            <v>..</v>
          </cell>
          <cell r="G448" t="str">
            <v xml:space="preserve"> </v>
          </cell>
          <cell r="H448">
            <v>5819.4</v>
          </cell>
          <cell r="I448" t="str">
            <v xml:space="preserve"> </v>
          </cell>
        </row>
        <row r="449">
          <cell r="A449" t="str">
            <v>-</v>
          </cell>
          <cell r="B449" t="str">
            <v>-</v>
          </cell>
          <cell r="C449" t="str">
            <v>-</v>
          </cell>
          <cell r="D449" t="str">
            <v>-</v>
          </cell>
          <cell r="E449" t="str">
            <v>-</v>
          </cell>
          <cell r="F449" t="str">
            <v>-</v>
          </cell>
          <cell r="G449" t="str">
            <v>-</v>
          </cell>
          <cell r="H449" t="str">
            <v>-</v>
          </cell>
          <cell r="I449" t="str">
            <v>-</v>
          </cell>
        </row>
        <row r="450">
          <cell r="A450" t="str">
            <v>HERD FINANCED BY GOVERNMENT</v>
          </cell>
          <cell r="B450" t="str">
            <v xml:space="preserve"> </v>
          </cell>
          <cell r="C450" t="str">
            <v xml:space="preserve"> </v>
          </cell>
          <cell r="D450" t="str">
            <v xml:space="preserve"> </v>
          </cell>
          <cell r="E450" t="str">
            <v xml:space="preserve"> </v>
          </cell>
          <cell r="F450" t="str">
            <v xml:space="preserve"> </v>
          </cell>
          <cell r="G450" t="str">
            <v xml:space="preserve"> </v>
          </cell>
          <cell r="H450" t="str">
            <v xml:space="preserve"> </v>
          </cell>
          <cell r="I450" t="str">
            <v xml:space="preserve"> </v>
          </cell>
        </row>
        <row r="451">
          <cell r="A451" t="str">
            <v xml:space="preserve">  TYPE OF INSTITUTION</v>
          </cell>
          <cell r="B451" t="str">
            <v xml:space="preserve"> </v>
          </cell>
          <cell r="C451" t="str">
            <v xml:space="preserve"> </v>
          </cell>
          <cell r="D451" t="str">
            <v xml:space="preserve"> </v>
          </cell>
          <cell r="E451" t="str">
            <v xml:space="preserve"> </v>
          </cell>
          <cell r="F451" t="str">
            <v xml:space="preserve"> </v>
          </cell>
          <cell r="G451" t="str">
            <v xml:space="preserve"> </v>
          </cell>
          <cell r="H451" t="str">
            <v xml:space="preserve"> </v>
          </cell>
          <cell r="I451" t="str">
            <v xml:space="preserve"> </v>
          </cell>
        </row>
        <row r="452">
          <cell r="A452" t="str">
            <v>26. Public teaching units</v>
          </cell>
          <cell r="B452" t="str">
            <v>..</v>
          </cell>
          <cell r="C452" t="str">
            <v xml:space="preserve"> </v>
          </cell>
          <cell r="D452">
            <v>3631.3</v>
          </cell>
          <cell r="E452" t="str">
            <v xml:space="preserve"> </v>
          </cell>
          <cell r="F452" t="str">
            <v>..</v>
          </cell>
          <cell r="G452" t="str">
            <v xml:space="preserve"> </v>
          </cell>
          <cell r="H452">
            <v>4388.8</v>
          </cell>
          <cell r="I452" t="str">
            <v xml:space="preserve"> </v>
          </cell>
        </row>
        <row r="453">
          <cell r="A453" t="str">
            <v>27. Private teaching units</v>
          </cell>
          <cell r="B453" t="str">
            <v>..</v>
          </cell>
          <cell r="C453" t="str">
            <v xml:space="preserve"> </v>
          </cell>
          <cell r="D453">
            <v>50.8</v>
          </cell>
          <cell r="E453" t="str">
            <v xml:space="preserve"> </v>
          </cell>
          <cell r="F453" t="str">
            <v>..</v>
          </cell>
          <cell r="G453" t="str">
            <v xml:space="preserve"> </v>
          </cell>
          <cell r="H453">
            <v>60.3</v>
          </cell>
          <cell r="I453" t="str">
            <v xml:space="preserve"> </v>
          </cell>
        </row>
        <row r="454">
          <cell r="A454" t="str">
            <v>28. Research institutes or centers</v>
          </cell>
          <cell r="B454" t="str">
            <v>..</v>
          </cell>
          <cell r="C454" t="str">
            <v xml:space="preserve"> </v>
          </cell>
          <cell r="D454" t="str">
            <v>..</v>
          </cell>
          <cell r="E454" t="str">
            <v xml:space="preserve"> </v>
          </cell>
          <cell r="F454" t="str">
            <v>..</v>
          </cell>
          <cell r="G454" t="str">
            <v xml:space="preserve"> </v>
          </cell>
          <cell r="H454" t="str">
            <v>..</v>
          </cell>
          <cell r="I454" t="str">
            <v xml:space="preserve"> </v>
          </cell>
        </row>
        <row r="455">
          <cell r="A455" t="str">
            <v>29. Units at the border with the Government sector</v>
          </cell>
          <cell r="B455" t="str">
            <v>..</v>
          </cell>
          <cell r="C455" t="str">
            <v xml:space="preserve"> </v>
          </cell>
          <cell r="D455" t="str">
            <v>..</v>
          </cell>
          <cell r="E455" t="str">
            <v xml:space="preserve"> </v>
          </cell>
          <cell r="F455" t="str">
            <v>..</v>
          </cell>
          <cell r="G455" t="str">
            <v xml:space="preserve"> </v>
          </cell>
          <cell r="H455" t="str">
            <v>..</v>
          </cell>
          <cell r="I455" t="str">
            <v xml:space="preserve"> </v>
          </cell>
        </row>
        <row r="456">
          <cell r="A456" t="str">
            <v>30. Clinics, health centers or university hospitals</v>
          </cell>
          <cell r="B456" t="str">
            <v>..</v>
          </cell>
          <cell r="C456" t="str">
            <v xml:space="preserve"> </v>
          </cell>
          <cell r="D456">
            <v>591.29999999999995</v>
          </cell>
          <cell r="E456" t="str">
            <v xml:space="preserve"> </v>
          </cell>
          <cell r="F456" t="str">
            <v>..</v>
          </cell>
          <cell r="G456" t="str">
            <v xml:space="preserve"> </v>
          </cell>
          <cell r="H456">
            <v>599.6</v>
          </cell>
          <cell r="I456" t="str">
            <v xml:space="preserve"> </v>
          </cell>
        </row>
        <row r="457">
          <cell r="A457" t="str">
            <v>31. Units at the border with the Higher education sector n.e.c.</v>
          </cell>
          <cell r="B457" t="str">
            <v>..</v>
          </cell>
          <cell r="C457" t="str">
            <v xml:space="preserve"> </v>
          </cell>
          <cell r="D457" t="str">
            <v>..</v>
          </cell>
          <cell r="E457" t="str">
            <v xml:space="preserve"> </v>
          </cell>
          <cell r="F457" t="str">
            <v>..</v>
          </cell>
          <cell r="G457" t="str">
            <v xml:space="preserve"> </v>
          </cell>
          <cell r="H457" t="str">
            <v>..</v>
          </cell>
          <cell r="I457" t="str">
            <v xml:space="preserve"> </v>
          </cell>
        </row>
        <row r="458">
          <cell r="A458" t="str">
            <v>32. HERD financed by Government</v>
          </cell>
          <cell r="B458" t="str">
            <v>..</v>
          </cell>
          <cell r="C458" t="str">
            <v xml:space="preserve"> </v>
          </cell>
          <cell r="D458">
            <v>4273.3999999999996</v>
          </cell>
          <cell r="E458" t="str">
            <v xml:space="preserve"> </v>
          </cell>
          <cell r="F458" t="str">
            <v>..</v>
          </cell>
          <cell r="G458" t="str">
            <v xml:space="preserve"> </v>
          </cell>
          <cell r="H458">
            <v>5048.7</v>
          </cell>
          <cell r="I458" t="str">
            <v xml:space="preserve"> </v>
          </cell>
        </row>
        <row r="459">
          <cell r="A459" t="str">
            <v>-</v>
          </cell>
          <cell r="B459" t="str">
            <v>-</v>
          </cell>
          <cell r="C459" t="str">
            <v>-</v>
          </cell>
          <cell r="D459" t="str">
            <v>-</v>
          </cell>
          <cell r="E459" t="str">
            <v>-</v>
          </cell>
          <cell r="F459" t="str">
            <v>-</v>
          </cell>
          <cell r="G459" t="str">
            <v>-</v>
          </cell>
          <cell r="H459" t="str">
            <v>-</v>
          </cell>
          <cell r="I459" t="str">
            <v>-</v>
          </cell>
        </row>
        <row r="460">
          <cell r="A460" t="str">
            <v xml:space="preserve"> </v>
          </cell>
          <cell r="B460" t="str">
            <v xml:space="preserve"> </v>
          </cell>
          <cell r="C460" t="str">
            <v xml:space="preserve"> </v>
          </cell>
          <cell r="D460" t="str">
            <v xml:space="preserve"> </v>
          </cell>
          <cell r="E460" t="str">
            <v xml:space="preserve"> </v>
          </cell>
          <cell r="F460" t="str">
            <v xml:space="preserve"> </v>
          </cell>
          <cell r="G460" t="str">
            <v xml:space="preserve"> </v>
          </cell>
          <cell r="H460" t="str">
            <v xml:space="preserve"> </v>
          </cell>
          <cell r="I460" t="str">
            <v xml:space="preserve"> </v>
          </cell>
        </row>
        <row r="461">
          <cell r="A461" t="str">
            <v>33. TOTAL PRIVATE NON PROFIT</v>
          </cell>
          <cell r="B461" t="str">
            <v>..</v>
          </cell>
          <cell r="C461" t="str">
            <v xml:space="preserve"> </v>
          </cell>
          <cell r="D461" t="str">
            <v>..</v>
          </cell>
          <cell r="E461" t="str">
            <v xml:space="preserve"> </v>
          </cell>
          <cell r="F461" t="str">
            <v>..</v>
          </cell>
          <cell r="G461" t="str">
            <v xml:space="preserve"> </v>
          </cell>
          <cell r="H461" t="str">
            <v>..</v>
          </cell>
          <cell r="I461" t="str">
            <v xml:space="preserve"> </v>
          </cell>
        </row>
        <row r="462">
          <cell r="A462" t="str">
            <v>34. PRIVATE NON PROFIT FINANCED BY GOVERNMENT</v>
          </cell>
          <cell r="B462" t="str">
            <v>..</v>
          </cell>
          <cell r="C462" t="str">
            <v xml:space="preserve"> </v>
          </cell>
          <cell r="D462" t="str">
            <v>..</v>
          </cell>
          <cell r="E462" t="str">
            <v xml:space="preserve"> </v>
          </cell>
          <cell r="F462" t="str">
            <v>..</v>
          </cell>
          <cell r="G462" t="str">
            <v xml:space="preserve"> </v>
          </cell>
          <cell r="H462" t="str">
            <v>..</v>
          </cell>
          <cell r="I462" t="str">
            <v xml:space="preserve"> </v>
          </cell>
        </row>
        <row r="463">
          <cell r="A463" t="str">
            <v>-</v>
          </cell>
          <cell r="B463" t="str">
            <v>-</v>
          </cell>
          <cell r="C463" t="str">
            <v>-</v>
          </cell>
          <cell r="D463" t="str">
            <v>-</v>
          </cell>
          <cell r="E463" t="str">
            <v>-</v>
          </cell>
          <cell r="F463" t="str">
            <v>-</v>
          </cell>
          <cell r="G463" t="str">
            <v>-</v>
          </cell>
          <cell r="H463" t="str">
            <v>-</v>
          </cell>
          <cell r="I463" t="str">
            <v>-</v>
          </cell>
        </row>
        <row r="464">
          <cell r="A464" t="str">
            <v xml:space="preserve"> </v>
          </cell>
          <cell r="B464" t="str">
            <v xml:space="preserve"> </v>
          </cell>
          <cell r="C464" t="str">
            <v xml:space="preserve"> </v>
          </cell>
          <cell r="D464" t="str">
            <v xml:space="preserve"> </v>
          </cell>
          <cell r="E464" t="str">
            <v xml:space="preserve"> </v>
          </cell>
          <cell r="F464" t="str">
            <v xml:space="preserve"> </v>
          </cell>
          <cell r="G464" t="str">
            <v xml:space="preserve"> </v>
          </cell>
          <cell r="H464" t="str">
            <v xml:space="preserve"> </v>
          </cell>
          <cell r="I464" t="str">
            <v xml:space="preserve"> </v>
          </cell>
        </row>
        <row r="465">
          <cell r="A465" t="str">
            <v>35. TOTAL GERD</v>
          </cell>
          <cell r="B465" t="str">
            <v>..</v>
          </cell>
          <cell r="C465" t="str">
            <v xml:space="preserve"> </v>
          </cell>
          <cell r="D465">
            <v>18187.2</v>
          </cell>
          <cell r="E465" t="str">
            <v xml:space="preserve"> </v>
          </cell>
          <cell r="F465" t="str">
            <v>..</v>
          </cell>
          <cell r="G465" t="str">
            <v xml:space="preserve"> </v>
          </cell>
          <cell r="H465">
            <v>20318.7</v>
          </cell>
          <cell r="I465" t="str">
            <v xml:space="preserve"> </v>
          </cell>
        </row>
        <row r="466">
          <cell r="A466" t="str">
            <v>36. GERD FINANCED BY GOVERNMENT</v>
          </cell>
          <cell r="B466" t="str">
            <v>..</v>
          </cell>
          <cell r="C466" t="str">
            <v xml:space="preserve"> </v>
          </cell>
          <cell r="D466">
            <v>7804</v>
          </cell>
          <cell r="E466" t="str">
            <v xml:space="preserve"> </v>
          </cell>
          <cell r="F466" t="str">
            <v>..</v>
          </cell>
          <cell r="G466" t="str">
            <v xml:space="preserve"> </v>
          </cell>
          <cell r="H466">
            <v>8650.5</v>
          </cell>
          <cell r="I466" t="str">
            <v xml:space="preserve"> </v>
          </cell>
        </row>
        <row r="467">
          <cell r="A467" t="str">
            <v>-</v>
          </cell>
          <cell r="B467" t="str">
            <v>-</v>
          </cell>
          <cell r="C467" t="str">
            <v>-</v>
          </cell>
          <cell r="D467" t="str">
            <v>-</v>
          </cell>
          <cell r="E467" t="str">
            <v>-</v>
          </cell>
          <cell r="F467" t="str">
            <v>-</v>
          </cell>
          <cell r="G467" t="str">
            <v>-</v>
          </cell>
          <cell r="H467" t="str">
            <v>-</v>
          </cell>
          <cell r="I467" t="str">
            <v>-</v>
          </cell>
        </row>
        <row r="477">
          <cell r="A477" t="str">
            <v>R&amp;D PERSONNEL</v>
          </cell>
          <cell r="B477" t="str">
            <v xml:space="preserve"> </v>
          </cell>
          <cell r="C477" t="str">
            <v xml:space="preserve"> </v>
          </cell>
          <cell r="D477" t="str">
            <v xml:space="preserve"> </v>
          </cell>
          <cell r="E477" t="str">
            <v xml:space="preserve"> </v>
          </cell>
          <cell r="F477" t="str">
            <v xml:space="preserve"> </v>
          </cell>
          <cell r="G477" t="str">
            <v xml:space="preserve"> </v>
          </cell>
          <cell r="H477" t="str">
            <v xml:space="preserve"> </v>
          </cell>
          <cell r="I477" t="str">
            <v xml:space="preserve"> </v>
          </cell>
        </row>
        <row r="478">
          <cell r="A478" t="str">
            <v xml:space="preserve"> </v>
          </cell>
          <cell r="B478" t="str">
            <v xml:space="preserve"> </v>
          </cell>
          <cell r="C478" t="str">
            <v xml:space="preserve"> </v>
          </cell>
          <cell r="D478" t="str">
            <v xml:space="preserve"> </v>
          </cell>
          <cell r="E478" t="str">
            <v xml:space="preserve"> </v>
          </cell>
          <cell r="F478" t="str">
            <v xml:space="preserve"> </v>
          </cell>
          <cell r="G478" t="str">
            <v xml:space="preserve"> </v>
          </cell>
          <cell r="H478" t="str">
            <v xml:space="preserve"> </v>
          </cell>
          <cell r="I478" t="str">
            <v xml:space="preserve"> </v>
          </cell>
        </row>
        <row r="479">
          <cell r="A479" t="str">
            <v xml:space="preserve"> </v>
          </cell>
          <cell r="B479" t="str">
            <v xml:space="preserve"> </v>
          </cell>
          <cell r="C479" t="str">
            <v xml:space="preserve"> </v>
          </cell>
          <cell r="D479" t="str">
            <v xml:space="preserve"> </v>
          </cell>
          <cell r="E479" t="str">
            <v xml:space="preserve"> </v>
          </cell>
          <cell r="F479" t="str">
            <v xml:space="preserve"> </v>
          </cell>
          <cell r="G479" t="str">
            <v xml:space="preserve"> </v>
          </cell>
          <cell r="H479" t="str">
            <v xml:space="preserve"> </v>
          </cell>
          <cell r="I479" t="str">
            <v xml:space="preserve"> </v>
          </cell>
        </row>
        <row r="480">
          <cell r="A480" t="str">
            <v xml:space="preserve"> </v>
          </cell>
          <cell r="B480" t="str">
            <v xml:space="preserve"> </v>
          </cell>
          <cell r="C480" t="str">
            <v xml:space="preserve"> </v>
          </cell>
          <cell r="D480" t="str">
            <v xml:space="preserve"> </v>
          </cell>
          <cell r="E480" t="str">
            <v xml:space="preserve"> </v>
          </cell>
          <cell r="F480" t="str">
            <v xml:space="preserve"> </v>
          </cell>
          <cell r="G480" t="str">
            <v xml:space="preserve"> </v>
          </cell>
          <cell r="H480" t="str">
            <v xml:space="preserve"> </v>
          </cell>
          <cell r="I480" t="str">
            <v xml:space="preserve"> </v>
          </cell>
        </row>
        <row r="481">
          <cell r="A481" t="str">
            <v>TOTAL TABLE 6.2 (T. 6.2)</v>
          </cell>
          <cell r="B481" t="str">
            <v xml:space="preserve"> </v>
          </cell>
          <cell r="C481" t="str">
            <v>COUNTRY : NORWAY</v>
          </cell>
          <cell r="F481" t="str">
            <v xml:space="preserve"> </v>
          </cell>
          <cell r="G481" t="str">
            <v xml:space="preserve"> </v>
          </cell>
          <cell r="H481" t="str">
            <v xml:space="preserve"> </v>
          </cell>
          <cell r="I481" t="str">
            <v xml:space="preserve"> </v>
          </cell>
        </row>
        <row r="482">
          <cell r="A482" t="str">
            <v xml:space="preserve"> </v>
          </cell>
          <cell r="B482" t="str">
            <v xml:space="preserve"> </v>
          </cell>
          <cell r="C482" t="str">
            <v xml:space="preserve"> </v>
          </cell>
          <cell r="D482" t="str">
            <v xml:space="preserve"> </v>
          </cell>
          <cell r="E482" t="str">
            <v xml:space="preserve"> </v>
          </cell>
          <cell r="F482" t="str">
            <v xml:space="preserve"> </v>
          </cell>
          <cell r="G482" t="str">
            <v xml:space="preserve"> </v>
          </cell>
          <cell r="H482" t="str">
            <v xml:space="preserve"> </v>
          </cell>
          <cell r="I482" t="str">
            <v xml:space="preserve"> </v>
          </cell>
        </row>
        <row r="483">
          <cell r="A483" t="str">
            <v>TOTAL R&amp;D PERSONNEL</v>
          </cell>
          <cell r="G483" t="str">
            <v xml:space="preserve"> </v>
          </cell>
          <cell r="H483" t="str">
            <v xml:space="preserve"> </v>
          </cell>
          <cell r="I483" t="str">
            <v xml:space="preserve"> </v>
          </cell>
        </row>
        <row r="484">
          <cell r="A484" t="str">
            <v>BY TYPE OF INSTITUTION</v>
          </cell>
          <cell r="G484" t="str">
            <v xml:space="preserve"> </v>
          </cell>
          <cell r="H484" t="str">
            <v xml:space="preserve"> </v>
          </cell>
          <cell r="I484" t="str">
            <v xml:space="preserve"> </v>
          </cell>
        </row>
        <row r="485">
          <cell r="A485" t="str">
            <v xml:space="preserve"> </v>
          </cell>
          <cell r="G485" t="str">
            <v xml:space="preserve"> </v>
          </cell>
          <cell r="H485" t="str">
            <v xml:space="preserve"> </v>
          </cell>
          <cell r="I485" t="str">
            <v xml:space="preserve"> </v>
          </cell>
        </row>
        <row r="486">
          <cell r="A486" t="str">
            <v>UNIT: FULL TIME EQUIVALENT ON R&amp;D</v>
          </cell>
          <cell r="G486" t="str">
            <v xml:space="preserve"> </v>
          </cell>
          <cell r="H486" t="str">
            <v xml:space="preserve"> </v>
          </cell>
          <cell r="I486" t="str">
            <v xml:space="preserve"> </v>
          </cell>
        </row>
        <row r="487">
          <cell r="A487" t="str">
            <v xml:space="preserve"> </v>
          </cell>
          <cell r="B487" t="str">
            <v xml:space="preserve"> </v>
          </cell>
          <cell r="C487" t="str">
            <v xml:space="preserve"> </v>
          </cell>
          <cell r="D487" t="str">
            <v xml:space="preserve"> </v>
          </cell>
          <cell r="E487" t="str">
            <v xml:space="preserve"> </v>
          </cell>
          <cell r="F487" t="str">
            <v xml:space="preserve"> </v>
          </cell>
          <cell r="G487" t="str">
            <v xml:space="preserve"> </v>
          </cell>
          <cell r="H487" t="str">
            <v xml:space="preserve"> </v>
          </cell>
          <cell r="I487" t="str">
            <v xml:space="preserve"> </v>
          </cell>
        </row>
        <row r="488">
          <cell r="A488" t="str">
            <v>-</v>
          </cell>
          <cell r="B488" t="str">
            <v>-</v>
          </cell>
          <cell r="C488" t="str">
            <v>-</v>
          </cell>
          <cell r="D488" t="str">
            <v>-</v>
          </cell>
          <cell r="E488" t="str">
            <v>-</v>
          </cell>
          <cell r="F488" t="str">
            <v>-</v>
          </cell>
          <cell r="G488" t="str">
            <v>-</v>
          </cell>
          <cell r="H488" t="str">
            <v>-</v>
          </cell>
          <cell r="I488" t="str">
            <v>-</v>
          </cell>
        </row>
        <row r="489">
          <cell r="A489" t="str">
            <v xml:space="preserve"> </v>
          </cell>
          <cell r="B489" t="str">
            <v>1996</v>
          </cell>
          <cell r="C489" t="str">
            <v xml:space="preserve"> </v>
          </cell>
          <cell r="D489" t="str">
            <v>1997</v>
          </cell>
          <cell r="E489" t="str">
            <v xml:space="preserve"> </v>
          </cell>
          <cell r="F489" t="str">
            <v>1998</v>
          </cell>
          <cell r="G489" t="str">
            <v xml:space="preserve"> </v>
          </cell>
          <cell r="H489" t="str">
            <v>1999</v>
          </cell>
          <cell r="I489" t="str">
            <v xml:space="preserve"> </v>
          </cell>
        </row>
        <row r="490">
          <cell r="A490" t="str">
            <v>-</v>
          </cell>
          <cell r="B490" t="str">
            <v>-</v>
          </cell>
          <cell r="C490" t="str">
            <v>-</v>
          </cell>
          <cell r="D490" t="str">
            <v>-</v>
          </cell>
          <cell r="E490" t="str">
            <v>-</v>
          </cell>
          <cell r="F490" t="str">
            <v>-</v>
          </cell>
          <cell r="G490" t="str">
            <v>-</v>
          </cell>
          <cell r="H490" t="str">
            <v>-</v>
          </cell>
          <cell r="I490" t="str">
            <v>-</v>
          </cell>
        </row>
        <row r="491">
          <cell r="A491" t="str">
            <v>TOTAL BUSINESS ENTERPRISE R&amp;D PERSONNEL (BEMP)</v>
          </cell>
          <cell r="B491" t="str">
            <v xml:space="preserve"> </v>
          </cell>
          <cell r="C491" t="str">
            <v xml:space="preserve"> </v>
          </cell>
          <cell r="D491" t="str">
            <v xml:space="preserve"> </v>
          </cell>
          <cell r="E491" t="str">
            <v xml:space="preserve"> </v>
          </cell>
          <cell r="F491" t="str">
            <v xml:space="preserve"> </v>
          </cell>
          <cell r="G491" t="str">
            <v xml:space="preserve"> </v>
          </cell>
          <cell r="H491" t="str">
            <v xml:space="preserve"> </v>
          </cell>
          <cell r="I491" t="str">
            <v xml:space="preserve"> </v>
          </cell>
        </row>
        <row r="492">
          <cell r="A492" t="str">
            <v xml:space="preserve">  TYPE OF INSTITUTION</v>
          </cell>
          <cell r="B492" t="str">
            <v xml:space="preserve"> </v>
          </cell>
          <cell r="C492" t="str">
            <v xml:space="preserve"> </v>
          </cell>
          <cell r="D492" t="str">
            <v xml:space="preserve"> </v>
          </cell>
          <cell r="E492" t="str">
            <v xml:space="preserve"> </v>
          </cell>
          <cell r="F492" t="str">
            <v xml:space="preserve"> </v>
          </cell>
          <cell r="G492" t="str">
            <v xml:space="preserve"> </v>
          </cell>
          <cell r="H492" t="str">
            <v xml:space="preserve"> </v>
          </cell>
          <cell r="I492" t="str">
            <v xml:space="preserve"> </v>
          </cell>
        </row>
        <row r="493">
          <cell r="A493" t="str">
            <v xml:space="preserve"> 1. Private enterprises</v>
          </cell>
          <cell r="B493" t="str">
            <v>..</v>
          </cell>
          <cell r="C493" t="str">
            <v xml:space="preserve"> </v>
          </cell>
          <cell r="D493">
            <v>10410</v>
          </cell>
          <cell r="E493" t="str">
            <v xml:space="preserve"> </v>
          </cell>
          <cell r="F493" t="str">
            <v>..</v>
          </cell>
          <cell r="G493" t="str">
            <v xml:space="preserve"> </v>
          </cell>
          <cell r="H493">
            <v>10995</v>
          </cell>
          <cell r="I493" t="str">
            <v xml:space="preserve"> </v>
          </cell>
        </row>
        <row r="494">
          <cell r="A494" t="str">
            <v xml:space="preserve">    1.1. National</v>
          </cell>
          <cell r="B494" t="str">
            <v>..</v>
          </cell>
          <cell r="C494" t="str">
            <v xml:space="preserve"> </v>
          </cell>
          <cell r="D494" t="str">
            <v>..</v>
          </cell>
          <cell r="E494" t="str">
            <v xml:space="preserve"> </v>
          </cell>
          <cell r="F494" t="str">
            <v>..</v>
          </cell>
          <cell r="G494" t="str">
            <v xml:space="preserve"> </v>
          </cell>
          <cell r="H494" t="str">
            <v>..</v>
          </cell>
          <cell r="I494" t="str">
            <v xml:space="preserve"> </v>
          </cell>
        </row>
        <row r="495">
          <cell r="A495" t="str">
            <v xml:space="preserve">    1.2. Foreign multinational</v>
          </cell>
          <cell r="B495" t="str">
            <v>..</v>
          </cell>
          <cell r="C495" t="str">
            <v xml:space="preserve"> </v>
          </cell>
          <cell r="D495" t="str">
            <v>..</v>
          </cell>
          <cell r="E495" t="str">
            <v xml:space="preserve"> </v>
          </cell>
          <cell r="F495" t="str">
            <v>..</v>
          </cell>
          <cell r="G495" t="str">
            <v xml:space="preserve"> </v>
          </cell>
          <cell r="H495" t="str">
            <v>..</v>
          </cell>
          <cell r="I495" t="str">
            <v xml:space="preserve"> </v>
          </cell>
        </row>
        <row r="496">
          <cell r="A496" t="str">
            <v xml:space="preserve"> 2. Public enterprises</v>
          </cell>
          <cell r="B496" t="str">
            <v>..</v>
          </cell>
          <cell r="C496" t="str">
            <v xml:space="preserve"> </v>
          </cell>
          <cell r="D496" t="str">
            <v>..</v>
          </cell>
          <cell r="E496" t="str">
            <v xml:space="preserve"> </v>
          </cell>
          <cell r="F496" t="str">
            <v>..</v>
          </cell>
          <cell r="G496" t="str">
            <v xml:space="preserve"> </v>
          </cell>
          <cell r="H496" t="str">
            <v>..</v>
          </cell>
          <cell r="I496" t="str">
            <v xml:space="preserve"> </v>
          </cell>
        </row>
        <row r="497">
          <cell r="A497" t="str">
            <v xml:space="preserve"> 3. Other research &amp; co-operative institutes</v>
          </cell>
          <cell r="B497" t="str">
            <v>..</v>
          </cell>
          <cell r="C497" t="str">
            <v xml:space="preserve"> </v>
          </cell>
          <cell r="D497">
            <v>2532</v>
          </cell>
          <cell r="E497" t="str">
            <v xml:space="preserve"> </v>
          </cell>
          <cell r="F497" t="str">
            <v>..</v>
          </cell>
          <cell r="G497" t="str">
            <v xml:space="preserve"> </v>
          </cell>
          <cell r="H497">
            <v>2313</v>
          </cell>
          <cell r="I497" t="str">
            <v xml:space="preserve"> </v>
          </cell>
        </row>
        <row r="498">
          <cell r="A498" t="str">
            <v xml:space="preserve"> 4. Total BEMP</v>
          </cell>
          <cell r="B498" t="str">
            <v>..</v>
          </cell>
          <cell r="C498" t="str">
            <v xml:space="preserve"> </v>
          </cell>
          <cell r="D498">
            <v>12942</v>
          </cell>
          <cell r="E498" t="str">
            <v xml:space="preserve"> </v>
          </cell>
          <cell r="F498" t="str">
            <v>..</v>
          </cell>
          <cell r="G498" t="str">
            <v xml:space="preserve"> </v>
          </cell>
          <cell r="H498">
            <v>13308</v>
          </cell>
          <cell r="I498" t="str">
            <v xml:space="preserve"> </v>
          </cell>
        </row>
        <row r="499">
          <cell r="A499" t="str">
            <v>-</v>
          </cell>
          <cell r="B499" t="str">
            <v>-</v>
          </cell>
          <cell r="C499" t="str">
            <v>-</v>
          </cell>
          <cell r="D499" t="str">
            <v>-</v>
          </cell>
          <cell r="E499" t="str">
            <v>-</v>
          </cell>
          <cell r="F499" t="str">
            <v>-</v>
          </cell>
          <cell r="G499" t="str">
            <v>-</v>
          </cell>
          <cell r="H499" t="str">
            <v>-</v>
          </cell>
          <cell r="I499" t="str">
            <v>-</v>
          </cell>
        </row>
        <row r="500">
          <cell r="A500" t="str">
            <v>BUSINESS ENTERPRISE RESEARCHERS OR UNIVERSITY GRADUATES</v>
          </cell>
          <cell r="B500" t="str">
            <v xml:space="preserve"> </v>
          </cell>
          <cell r="C500" t="str">
            <v xml:space="preserve"> </v>
          </cell>
          <cell r="D500" t="str">
            <v xml:space="preserve"> </v>
          </cell>
          <cell r="E500" t="str">
            <v xml:space="preserve"> </v>
          </cell>
          <cell r="F500" t="str">
            <v xml:space="preserve"> </v>
          </cell>
          <cell r="G500" t="str">
            <v xml:space="preserve"> </v>
          </cell>
          <cell r="H500" t="str">
            <v xml:space="preserve"> </v>
          </cell>
          <cell r="I500" t="str">
            <v xml:space="preserve"> </v>
          </cell>
        </row>
        <row r="501">
          <cell r="A501" t="str">
            <v xml:space="preserve">  TYPE OF INSTITUTION</v>
          </cell>
          <cell r="B501" t="str">
            <v xml:space="preserve"> </v>
          </cell>
          <cell r="C501" t="str">
            <v xml:space="preserve"> </v>
          </cell>
          <cell r="D501" t="str">
            <v xml:space="preserve"> </v>
          </cell>
          <cell r="E501" t="str">
            <v xml:space="preserve"> </v>
          </cell>
          <cell r="F501" t="str">
            <v xml:space="preserve"> </v>
          </cell>
          <cell r="G501" t="str">
            <v xml:space="preserve"> </v>
          </cell>
          <cell r="H501" t="str">
            <v xml:space="preserve"> </v>
          </cell>
          <cell r="I501" t="str">
            <v xml:space="preserve"> </v>
          </cell>
        </row>
        <row r="502">
          <cell r="A502" t="str">
            <v xml:space="preserve"> 5. Private enterprises</v>
          </cell>
          <cell r="B502" t="str">
            <v>..</v>
          </cell>
          <cell r="C502" t="str">
            <v xml:space="preserve"> </v>
          </cell>
          <cell r="D502">
            <v>7662</v>
          </cell>
          <cell r="E502" t="str">
            <v xml:space="preserve"> </v>
          </cell>
          <cell r="F502" t="str">
            <v>..</v>
          </cell>
          <cell r="G502" t="str">
            <v xml:space="preserve"> </v>
          </cell>
          <cell r="H502">
            <v>8080</v>
          </cell>
          <cell r="I502" t="str">
            <v xml:space="preserve"> </v>
          </cell>
        </row>
        <row r="503">
          <cell r="A503" t="str">
            <v xml:space="preserve">    5.1. National</v>
          </cell>
          <cell r="B503" t="str">
            <v>..</v>
          </cell>
          <cell r="C503" t="str">
            <v xml:space="preserve"> </v>
          </cell>
          <cell r="D503" t="str">
            <v>..</v>
          </cell>
          <cell r="E503" t="str">
            <v xml:space="preserve"> </v>
          </cell>
          <cell r="F503" t="str">
            <v>..</v>
          </cell>
          <cell r="G503" t="str">
            <v xml:space="preserve"> </v>
          </cell>
          <cell r="H503" t="str">
            <v>..</v>
          </cell>
          <cell r="I503" t="str">
            <v xml:space="preserve"> </v>
          </cell>
        </row>
        <row r="504">
          <cell r="A504" t="str">
            <v xml:space="preserve">    5.2. Foreign multinational</v>
          </cell>
          <cell r="B504" t="str">
            <v>..</v>
          </cell>
          <cell r="C504" t="str">
            <v xml:space="preserve"> </v>
          </cell>
          <cell r="D504" t="str">
            <v>..</v>
          </cell>
          <cell r="E504" t="str">
            <v xml:space="preserve"> </v>
          </cell>
          <cell r="F504" t="str">
            <v>..</v>
          </cell>
          <cell r="G504" t="str">
            <v xml:space="preserve"> </v>
          </cell>
          <cell r="H504" t="str">
            <v>..</v>
          </cell>
          <cell r="I504" t="str">
            <v xml:space="preserve"> </v>
          </cell>
        </row>
        <row r="505">
          <cell r="A505" t="str">
            <v xml:space="preserve"> 6. Public enterprises</v>
          </cell>
          <cell r="B505" t="str">
            <v>..</v>
          </cell>
          <cell r="C505" t="str">
            <v xml:space="preserve"> </v>
          </cell>
          <cell r="D505" t="str">
            <v>..</v>
          </cell>
          <cell r="E505" t="str">
            <v xml:space="preserve"> </v>
          </cell>
          <cell r="F505" t="str">
            <v>..</v>
          </cell>
          <cell r="G505" t="str">
            <v xml:space="preserve"> </v>
          </cell>
          <cell r="H505" t="str">
            <v>..</v>
          </cell>
          <cell r="I505" t="str">
            <v xml:space="preserve"> </v>
          </cell>
        </row>
        <row r="506">
          <cell r="A506" t="str">
            <v xml:space="preserve"> 7. Other research &amp; co-operative institutes</v>
          </cell>
          <cell r="B506" t="str">
            <v>..</v>
          </cell>
          <cell r="C506" t="str">
            <v xml:space="preserve"> </v>
          </cell>
          <cell r="D506">
            <v>1686</v>
          </cell>
          <cell r="E506" t="str">
            <v xml:space="preserve"> </v>
          </cell>
          <cell r="F506" t="str">
            <v>..</v>
          </cell>
          <cell r="G506" t="str">
            <v xml:space="preserve"> </v>
          </cell>
          <cell r="H506">
            <v>1657</v>
          </cell>
          <cell r="I506" t="str">
            <v xml:space="preserve"> </v>
          </cell>
        </row>
        <row r="507">
          <cell r="A507" t="str">
            <v xml:space="preserve"> 8. Total Researchers or Univ. in the BE sector</v>
          </cell>
          <cell r="B507" t="str">
            <v>..</v>
          </cell>
          <cell r="C507" t="str">
            <v xml:space="preserve"> </v>
          </cell>
          <cell r="D507">
            <v>9348</v>
          </cell>
          <cell r="E507" t="str">
            <v xml:space="preserve"> </v>
          </cell>
          <cell r="F507" t="str">
            <v>..</v>
          </cell>
          <cell r="G507" t="str">
            <v xml:space="preserve"> </v>
          </cell>
          <cell r="H507">
            <v>9737</v>
          </cell>
          <cell r="I507" t="str">
            <v xml:space="preserve"> </v>
          </cell>
        </row>
        <row r="508">
          <cell r="A508" t="str">
            <v>-</v>
          </cell>
          <cell r="B508" t="str">
            <v>-</v>
          </cell>
          <cell r="C508" t="str">
            <v>-</v>
          </cell>
          <cell r="D508" t="str">
            <v>-</v>
          </cell>
          <cell r="E508" t="str">
            <v>-</v>
          </cell>
          <cell r="F508" t="str">
            <v>-</v>
          </cell>
          <cell r="G508" t="str">
            <v>-</v>
          </cell>
          <cell r="H508" t="str">
            <v>-</v>
          </cell>
          <cell r="I508" t="str">
            <v>-</v>
          </cell>
        </row>
        <row r="509">
          <cell r="A509" t="str">
            <v xml:space="preserve"> </v>
          </cell>
          <cell r="B509" t="str">
            <v xml:space="preserve"> </v>
          </cell>
          <cell r="C509" t="str">
            <v xml:space="preserve"> </v>
          </cell>
          <cell r="D509" t="str">
            <v xml:space="preserve"> </v>
          </cell>
          <cell r="E509" t="str">
            <v xml:space="preserve"> </v>
          </cell>
          <cell r="F509" t="str">
            <v xml:space="preserve"> </v>
          </cell>
          <cell r="G509" t="str">
            <v xml:space="preserve"> </v>
          </cell>
          <cell r="H509" t="str">
            <v xml:space="preserve"> </v>
          </cell>
          <cell r="I509" t="str">
            <v xml:space="preserve"> </v>
          </cell>
        </row>
        <row r="510">
          <cell r="A510" t="str">
            <v>TOTAL GOVERNMENT R&amp;D PERSONNEL (GOVEMP)</v>
          </cell>
          <cell r="B510" t="str">
            <v xml:space="preserve"> </v>
          </cell>
          <cell r="C510" t="str">
            <v xml:space="preserve"> </v>
          </cell>
          <cell r="D510" t="str">
            <v xml:space="preserve"> </v>
          </cell>
          <cell r="E510" t="str">
            <v xml:space="preserve"> </v>
          </cell>
          <cell r="F510" t="str">
            <v xml:space="preserve"> </v>
          </cell>
          <cell r="G510" t="str">
            <v xml:space="preserve"> </v>
          </cell>
          <cell r="H510" t="str">
            <v xml:space="preserve"> </v>
          </cell>
          <cell r="I510" t="str">
            <v xml:space="preserve"> </v>
          </cell>
        </row>
        <row r="511">
          <cell r="A511" t="str">
            <v xml:space="preserve">  TYPE OF INSTITUTION</v>
          </cell>
          <cell r="B511" t="str">
            <v xml:space="preserve"> </v>
          </cell>
          <cell r="C511" t="str">
            <v xml:space="preserve"> </v>
          </cell>
          <cell r="D511" t="str">
            <v xml:space="preserve"> </v>
          </cell>
          <cell r="E511" t="str">
            <v xml:space="preserve"> </v>
          </cell>
          <cell r="F511" t="str">
            <v xml:space="preserve"> </v>
          </cell>
          <cell r="G511" t="str">
            <v xml:space="preserve"> </v>
          </cell>
          <cell r="H511" t="str">
            <v xml:space="preserve"> </v>
          </cell>
          <cell r="I511" t="str">
            <v xml:space="preserve"> </v>
          </cell>
        </row>
        <row r="512">
          <cell r="A512" t="str">
            <v xml:space="preserve"> 9. Central or federal institutes</v>
          </cell>
          <cell r="B512" t="str">
            <v>..</v>
          </cell>
          <cell r="C512" t="str">
            <v xml:space="preserve"> </v>
          </cell>
          <cell r="D512" t="str">
            <v>..</v>
          </cell>
          <cell r="E512" t="str">
            <v xml:space="preserve"> </v>
          </cell>
          <cell r="F512" t="str">
            <v>..</v>
          </cell>
          <cell r="G512" t="str">
            <v xml:space="preserve"> </v>
          </cell>
          <cell r="H512" t="str">
            <v>..</v>
          </cell>
          <cell r="I512" t="str">
            <v xml:space="preserve"> </v>
          </cell>
        </row>
        <row r="513">
          <cell r="A513" t="str">
            <v>10. Provincial or State institutes</v>
          </cell>
          <cell r="B513" t="str">
            <v>..</v>
          </cell>
          <cell r="C513" t="str">
            <v xml:space="preserve"> </v>
          </cell>
          <cell r="D513" t="str">
            <v>..</v>
          </cell>
          <cell r="E513" t="str">
            <v xml:space="preserve"> </v>
          </cell>
          <cell r="F513" t="str">
            <v>..</v>
          </cell>
          <cell r="G513" t="str">
            <v xml:space="preserve"> </v>
          </cell>
          <cell r="H513" t="str">
            <v>..</v>
          </cell>
          <cell r="I513" t="str">
            <v xml:space="preserve"> </v>
          </cell>
        </row>
        <row r="514">
          <cell r="A514" t="str">
            <v>11. Local or Municipal institutes</v>
          </cell>
          <cell r="B514" t="str">
            <v>..</v>
          </cell>
          <cell r="C514" t="str">
            <v xml:space="preserve"> </v>
          </cell>
          <cell r="D514" t="str">
            <v>..</v>
          </cell>
          <cell r="E514" t="str">
            <v xml:space="preserve"> </v>
          </cell>
          <cell r="F514" t="str">
            <v>..</v>
          </cell>
          <cell r="G514" t="str">
            <v xml:space="preserve"> </v>
          </cell>
          <cell r="H514" t="str">
            <v>..</v>
          </cell>
          <cell r="I514" t="str">
            <v xml:space="preserve"> </v>
          </cell>
        </row>
        <row r="515">
          <cell r="A515" t="str">
            <v>12. Units at the border with the Higher Education sector</v>
          </cell>
          <cell r="B515" t="str">
            <v>..</v>
          </cell>
          <cell r="C515" t="str">
            <v xml:space="preserve"> </v>
          </cell>
          <cell r="D515" t="str">
            <v>..</v>
          </cell>
          <cell r="E515" t="str">
            <v xml:space="preserve"> </v>
          </cell>
          <cell r="F515" t="str">
            <v>..</v>
          </cell>
          <cell r="G515" t="str">
            <v xml:space="preserve"> </v>
          </cell>
          <cell r="H515" t="str">
            <v>..</v>
          </cell>
          <cell r="I515" t="str">
            <v xml:space="preserve"> </v>
          </cell>
        </row>
        <row r="516">
          <cell r="A516" t="str">
            <v>13. Total GOVEMP</v>
          </cell>
          <cell r="B516" t="str">
            <v>..</v>
          </cell>
          <cell r="C516" t="str">
            <v xml:space="preserve"> </v>
          </cell>
          <cell r="D516">
            <v>4873</v>
          </cell>
          <cell r="E516" t="str">
            <v xml:space="preserve"> </v>
          </cell>
          <cell r="F516" t="str">
            <v>..</v>
          </cell>
          <cell r="G516" t="str">
            <v xml:space="preserve"> </v>
          </cell>
          <cell r="H516">
            <v>4779</v>
          </cell>
          <cell r="I516" t="str">
            <v xml:space="preserve"> </v>
          </cell>
        </row>
        <row r="517">
          <cell r="A517" t="str">
            <v>-</v>
          </cell>
          <cell r="B517" t="str">
            <v>-</v>
          </cell>
          <cell r="C517" t="str">
            <v>-</v>
          </cell>
          <cell r="D517" t="str">
            <v>-</v>
          </cell>
          <cell r="E517" t="str">
            <v>-</v>
          </cell>
          <cell r="F517" t="str">
            <v>-</v>
          </cell>
          <cell r="G517" t="str">
            <v>-</v>
          </cell>
          <cell r="H517" t="str">
            <v>-</v>
          </cell>
          <cell r="I517" t="str">
            <v>-</v>
          </cell>
        </row>
        <row r="518">
          <cell r="A518" t="str">
            <v>GOVERNMENT RESEARCHERS OR UNIVERSITY GRADUATES</v>
          </cell>
          <cell r="B518" t="str">
            <v xml:space="preserve"> </v>
          </cell>
          <cell r="C518" t="str">
            <v xml:space="preserve"> </v>
          </cell>
          <cell r="D518" t="str">
            <v xml:space="preserve"> </v>
          </cell>
          <cell r="E518" t="str">
            <v xml:space="preserve"> </v>
          </cell>
          <cell r="F518" t="str">
            <v xml:space="preserve"> </v>
          </cell>
          <cell r="G518" t="str">
            <v xml:space="preserve"> </v>
          </cell>
          <cell r="H518" t="str">
            <v xml:space="preserve"> </v>
          </cell>
          <cell r="I518" t="str">
            <v xml:space="preserve"> </v>
          </cell>
        </row>
        <row r="519">
          <cell r="A519" t="str">
            <v xml:space="preserve">  TYPE OF INSTITUTION</v>
          </cell>
          <cell r="B519" t="str">
            <v xml:space="preserve"> </v>
          </cell>
          <cell r="C519" t="str">
            <v xml:space="preserve"> </v>
          </cell>
          <cell r="D519" t="str">
            <v xml:space="preserve"> </v>
          </cell>
          <cell r="E519" t="str">
            <v xml:space="preserve"> </v>
          </cell>
          <cell r="F519" t="str">
            <v xml:space="preserve"> </v>
          </cell>
          <cell r="G519" t="str">
            <v xml:space="preserve"> </v>
          </cell>
          <cell r="H519" t="str">
            <v xml:space="preserve"> </v>
          </cell>
          <cell r="I519" t="str">
            <v xml:space="preserve"> </v>
          </cell>
        </row>
        <row r="520">
          <cell r="A520" t="str">
            <v>14. Central or federal institutes</v>
          </cell>
          <cell r="B520" t="str">
            <v>..</v>
          </cell>
          <cell r="C520" t="str">
            <v xml:space="preserve"> </v>
          </cell>
          <cell r="D520" t="str">
            <v>..</v>
          </cell>
          <cell r="E520" t="str">
            <v xml:space="preserve"> </v>
          </cell>
          <cell r="F520" t="str">
            <v>..</v>
          </cell>
          <cell r="G520" t="str">
            <v xml:space="preserve"> </v>
          </cell>
          <cell r="H520" t="str">
            <v>..</v>
          </cell>
          <cell r="I520" t="str">
            <v xml:space="preserve"> </v>
          </cell>
        </row>
        <row r="521">
          <cell r="A521" t="str">
            <v>15. Provincial or State institutes</v>
          </cell>
          <cell r="B521" t="str">
            <v>..</v>
          </cell>
          <cell r="C521" t="str">
            <v xml:space="preserve"> </v>
          </cell>
          <cell r="D521" t="str">
            <v>..</v>
          </cell>
          <cell r="E521" t="str">
            <v xml:space="preserve"> </v>
          </cell>
          <cell r="F521" t="str">
            <v>..</v>
          </cell>
          <cell r="G521" t="str">
            <v xml:space="preserve"> </v>
          </cell>
          <cell r="H521" t="str">
            <v>..</v>
          </cell>
          <cell r="I521" t="str">
            <v xml:space="preserve"> </v>
          </cell>
        </row>
        <row r="522">
          <cell r="A522" t="str">
            <v>16. Local or Municipal institutes</v>
          </cell>
          <cell r="B522" t="str">
            <v>..</v>
          </cell>
          <cell r="C522" t="str">
            <v xml:space="preserve"> </v>
          </cell>
          <cell r="D522" t="str">
            <v>..</v>
          </cell>
          <cell r="E522" t="str">
            <v xml:space="preserve"> </v>
          </cell>
          <cell r="F522" t="str">
            <v>..</v>
          </cell>
          <cell r="G522" t="str">
            <v xml:space="preserve"> </v>
          </cell>
          <cell r="H522" t="str">
            <v>..</v>
          </cell>
          <cell r="I522" t="str">
            <v xml:space="preserve"> </v>
          </cell>
        </row>
        <row r="523">
          <cell r="A523" t="str">
            <v>17. Units at the border with the Higher Education sector</v>
          </cell>
          <cell r="B523" t="str">
            <v>..</v>
          </cell>
          <cell r="C523" t="str">
            <v xml:space="preserve"> </v>
          </cell>
          <cell r="D523" t="str">
            <v>..</v>
          </cell>
          <cell r="E523" t="str">
            <v xml:space="preserve"> </v>
          </cell>
          <cell r="F523" t="str">
            <v>..</v>
          </cell>
          <cell r="G523" t="str">
            <v xml:space="preserve"> </v>
          </cell>
          <cell r="H523" t="str">
            <v>..</v>
          </cell>
          <cell r="I523" t="str">
            <v xml:space="preserve"> </v>
          </cell>
        </row>
        <row r="524">
          <cell r="A524" t="str">
            <v>18. Total Researchers or Univ. in the Government sector</v>
          </cell>
          <cell r="B524" t="str">
            <v>..</v>
          </cell>
          <cell r="C524" t="str">
            <v xml:space="preserve"> </v>
          </cell>
          <cell r="D524">
            <v>3051</v>
          </cell>
          <cell r="E524" t="str">
            <v xml:space="preserve"> </v>
          </cell>
          <cell r="F524" t="str">
            <v>..</v>
          </cell>
          <cell r="G524" t="str">
            <v xml:space="preserve"> </v>
          </cell>
          <cell r="H524">
            <v>3037</v>
          </cell>
          <cell r="I524" t="str">
            <v xml:space="preserve"> </v>
          </cell>
        </row>
        <row r="525">
          <cell r="A525" t="str">
            <v>-</v>
          </cell>
          <cell r="B525" t="str">
            <v>-</v>
          </cell>
          <cell r="C525" t="str">
            <v>-</v>
          </cell>
          <cell r="D525" t="str">
            <v>-</v>
          </cell>
          <cell r="E525" t="str">
            <v>-</v>
          </cell>
          <cell r="F525" t="str">
            <v>-</v>
          </cell>
          <cell r="G525" t="str">
            <v>-</v>
          </cell>
          <cell r="H525" t="str">
            <v>-</v>
          </cell>
          <cell r="I525" t="str">
            <v>-</v>
          </cell>
        </row>
        <row r="526">
          <cell r="A526" t="str">
            <v xml:space="preserve"> </v>
          </cell>
          <cell r="B526" t="str">
            <v xml:space="preserve"> </v>
          </cell>
          <cell r="C526" t="str">
            <v xml:space="preserve"> </v>
          </cell>
          <cell r="D526" t="str">
            <v xml:space="preserve"> </v>
          </cell>
          <cell r="E526" t="str">
            <v xml:space="preserve"> </v>
          </cell>
          <cell r="F526" t="str">
            <v xml:space="preserve"> </v>
          </cell>
          <cell r="G526" t="str">
            <v xml:space="preserve"> </v>
          </cell>
          <cell r="H526" t="str">
            <v xml:space="preserve"> </v>
          </cell>
          <cell r="I526" t="str">
            <v xml:space="preserve"> </v>
          </cell>
        </row>
        <row r="527">
          <cell r="A527" t="str">
            <v>TOTAL HIGHER EDUCATION R&amp;D PERSONNEL (HEMP)</v>
          </cell>
          <cell r="B527" t="str">
            <v xml:space="preserve"> </v>
          </cell>
          <cell r="C527" t="str">
            <v xml:space="preserve"> </v>
          </cell>
          <cell r="D527" t="str">
            <v xml:space="preserve"> </v>
          </cell>
          <cell r="E527" t="str">
            <v xml:space="preserve"> </v>
          </cell>
          <cell r="F527" t="str">
            <v xml:space="preserve"> </v>
          </cell>
          <cell r="G527" t="str">
            <v xml:space="preserve"> </v>
          </cell>
          <cell r="H527" t="str">
            <v xml:space="preserve"> </v>
          </cell>
          <cell r="I527" t="str">
            <v xml:space="preserve"> </v>
          </cell>
        </row>
        <row r="528">
          <cell r="A528" t="str">
            <v xml:space="preserve">  TYPE OF INSTITUTION</v>
          </cell>
          <cell r="B528" t="str">
            <v xml:space="preserve"> </v>
          </cell>
          <cell r="C528" t="str">
            <v xml:space="preserve"> </v>
          </cell>
          <cell r="D528" t="str">
            <v xml:space="preserve"> </v>
          </cell>
          <cell r="E528" t="str">
            <v xml:space="preserve"> </v>
          </cell>
          <cell r="F528" t="str">
            <v xml:space="preserve"> </v>
          </cell>
          <cell r="G528" t="str">
            <v xml:space="preserve"> </v>
          </cell>
          <cell r="H528" t="str">
            <v xml:space="preserve"> </v>
          </cell>
          <cell r="I528" t="str">
            <v xml:space="preserve"> </v>
          </cell>
        </row>
        <row r="529">
          <cell r="A529" t="str">
            <v>19. Public teaching units</v>
          </cell>
          <cell r="B529" t="str">
            <v>..</v>
          </cell>
          <cell r="C529" t="str">
            <v xml:space="preserve"> </v>
          </cell>
          <cell r="D529">
            <v>6062</v>
          </cell>
          <cell r="E529" t="str">
            <v xml:space="preserve"> </v>
          </cell>
          <cell r="F529" t="str">
            <v>..</v>
          </cell>
          <cell r="G529" t="str">
            <v xml:space="preserve"> </v>
          </cell>
          <cell r="H529">
            <v>6194</v>
          </cell>
          <cell r="I529" t="str">
            <v xml:space="preserve"> </v>
          </cell>
        </row>
        <row r="530">
          <cell r="A530" t="str">
            <v>20. Private teaching units</v>
          </cell>
          <cell r="B530" t="str">
            <v>..</v>
          </cell>
          <cell r="C530" t="str">
            <v xml:space="preserve"> </v>
          </cell>
          <cell r="D530">
            <v>130</v>
          </cell>
          <cell r="E530" t="str">
            <v xml:space="preserve"> </v>
          </cell>
          <cell r="F530" t="str">
            <v>..</v>
          </cell>
          <cell r="G530" t="str">
            <v xml:space="preserve"> </v>
          </cell>
          <cell r="H530">
            <v>151</v>
          </cell>
          <cell r="I530" t="str">
            <v xml:space="preserve"> </v>
          </cell>
        </row>
        <row r="531">
          <cell r="A531" t="str">
            <v>21. Research institutes or centers</v>
          </cell>
          <cell r="B531" t="str">
            <v>..</v>
          </cell>
          <cell r="C531" t="str">
            <v xml:space="preserve"> </v>
          </cell>
          <cell r="D531" t="str">
            <v>..</v>
          </cell>
          <cell r="E531" t="str">
            <v xml:space="preserve"> </v>
          </cell>
          <cell r="F531" t="str">
            <v>..</v>
          </cell>
          <cell r="G531" t="str">
            <v xml:space="preserve"> </v>
          </cell>
          <cell r="H531" t="str">
            <v>..</v>
          </cell>
          <cell r="I531" t="str">
            <v xml:space="preserve"> </v>
          </cell>
        </row>
        <row r="532">
          <cell r="A532" t="str">
            <v>22. Units at the border with the Government sector</v>
          </cell>
          <cell r="B532" t="str">
            <v>..</v>
          </cell>
          <cell r="C532" t="str">
            <v xml:space="preserve"> </v>
          </cell>
          <cell r="D532" t="str">
            <v>..</v>
          </cell>
          <cell r="E532" t="str">
            <v xml:space="preserve"> </v>
          </cell>
          <cell r="F532" t="str">
            <v>..</v>
          </cell>
          <cell r="G532" t="str">
            <v xml:space="preserve"> </v>
          </cell>
          <cell r="H532" t="str">
            <v>..</v>
          </cell>
          <cell r="I532" t="str">
            <v xml:space="preserve"> </v>
          </cell>
        </row>
        <row r="533">
          <cell r="A533" t="str">
            <v>23. Clinics, health centers or university hospitals</v>
          </cell>
          <cell r="B533" t="str">
            <v>..</v>
          </cell>
          <cell r="C533" t="str">
            <v xml:space="preserve"> </v>
          </cell>
          <cell r="D533">
            <v>870</v>
          </cell>
          <cell r="E533" t="str">
            <v xml:space="preserve"> </v>
          </cell>
          <cell r="F533" t="str">
            <v>..</v>
          </cell>
          <cell r="G533" t="str">
            <v xml:space="preserve"> </v>
          </cell>
          <cell r="H533">
            <v>968</v>
          </cell>
          <cell r="I533" t="str">
            <v xml:space="preserve"> </v>
          </cell>
        </row>
        <row r="534">
          <cell r="A534" t="str">
            <v>24. Units at the border with the Higher education sector n.e.c.</v>
          </cell>
          <cell r="B534" t="str">
            <v>..</v>
          </cell>
          <cell r="C534" t="str">
            <v xml:space="preserve"> </v>
          </cell>
          <cell r="D534" t="str">
            <v>..</v>
          </cell>
          <cell r="E534" t="str">
            <v xml:space="preserve"> </v>
          </cell>
          <cell r="F534" t="str">
            <v>..</v>
          </cell>
          <cell r="G534" t="str">
            <v xml:space="preserve"> </v>
          </cell>
          <cell r="H534" t="str">
            <v>..</v>
          </cell>
          <cell r="I534" t="str">
            <v xml:space="preserve"> </v>
          </cell>
        </row>
        <row r="535">
          <cell r="A535" t="str">
            <v>25. Total HEMP</v>
          </cell>
          <cell r="B535" t="str">
            <v>..</v>
          </cell>
          <cell r="C535" t="str">
            <v xml:space="preserve"> </v>
          </cell>
          <cell r="D535">
            <v>7062</v>
          </cell>
          <cell r="E535" t="str">
            <v xml:space="preserve"> </v>
          </cell>
          <cell r="F535" t="str">
            <v>..</v>
          </cell>
          <cell r="G535" t="str">
            <v xml:space="preserve"> </v>
          </cell>
          <cell r="H535">
            <v>7313</v>
          </cell>
          <cell r="I535" t="str">
            <v xml:space="preserve"> </v>
          </cell>
        </row>
        <row r="536">
          <cell r="A536" t="str">
            <v>-</v>
          </cell>
          <cell r="B536" t="str">
            <v>-</v>
          </cell>
          <cell r="C536" t="str">
            <v>-</v>
          </cell>
          <cell r="D536" t="str">
            <v>-</v>
          </cell>
          <cell r="E536" t="str">
            <v>-</v>
          </cell>
          <cell r="F536" t="str">
            <v>-</v>
          </cell>
          <cell r="G536" t="str">
            <v>-</v>
          </cell>
          <cell r="H536" t="str">
            <v>-</v>
          </cell>
          <cell r="I536" t="str">
            <v>-</v>
          </cell>
        </row>
        <row r="537">
          <cell r="A537" t="str">
            <v>HIGHER EDUCATION RESEARCHERS OR UNIVERSITY GRADUATES</v>
          </cell>
          <cell r="B537" t="str">
            <v xml:space="preserve"> </v>
          </cell>
          <cell r="C537" t="str">
            <v xml:space="preserve"> </v>
          </cell>
          <cell r="D537" t="str">
            <v xml:space="preserve"> </v>
          </cell>
          <cell r="E537" t="str">
            <v xml:space="preserve"> </v>
          </cell>
          <cell r="F537" t="str">
            <v xml:space="preserve"> </v>
          </cell>
          <cell r="G537" t="str">
            <v xml:space="preserve"> </v>
          </cell>
          <cell r="H537" t="str">
            <v xml:space="preserve"> </v>
          </cell>
          <cell r="I537" t="str">
            <v xml:space="preserve"> </v>
          </cell>
        </row>
        <row r="538">
          <cell r="A538" t="str">
            <v xml:space="preserve">  TYPE OF INSTITUTION</v>
          </cell>
          <cell r="B538" t="str">
            <v xml:space="preserve"> </v>
          </cell>
          <cell r="C538" t="str">
            <v xml:space="preserve"> </v>
          </cell>
          <cell r="D538" t="str">
            <v xml:space="preserve"> </v>
          </cell>
          <cell r="E538" t="str">
            <v xml:space="preserve"> </v>
          </cell>
          <cell r="F538" t="str">
            <v xml:space="preserve"> </v>
          </cell>
          <cell r="G538" t="str">
            <v xml:space="preserve"> </v>
          </cell>
          <cell r="H538" t="str">
            <v xml:space="preserve"> </v>
          </cell>
          <cell r="I538" t="str">
            <v xml:space="preserve"> </v>
          </cell>
        </row>
        <row r="539">
          <cell r="A539" t="str">
            <v>26. Public teaching units</v>
          </cell>
          <cell r="B539" t="str">
            <v>..</v>
          </cell>
          <cell r="C539" t="str">
            <v xml:space="preserve"> </v>
          </cell>
          <cell r="D539">
            <v>4359</v>
          </cell>
          <cell r="E539" t="str">
            <v xml:space="preserve"> </v>
          </cell>
          <cell r="F539" t="str">
            <v>..</v>
          </cell>
          <cell r="G539" t="str">
            <v xml:space="preserve"> </v>
          </cell>
          <cell r="H539">
            <v>4703</v>
          </cell>
          <cell r="I539" t="str">
            <v xml:space="preserve"> </v>
          </cell>
        </row>
        <row r="540">
          <cell r="A540" t="str">
            <v>27. Private teaching units</v>
          </cell>
          <cell r="B540" t="str">
            <v>..</v>
          </cell>
          <cell r="C540" t="str">
            <v xml:space="preserve"> </v>
          </cell>
          <cell r="D540">
            <v>101</v>
          </cell>
          <cell r="E540" t="str">
            <v xml:space="preserve"> </v>
          </cell>
          <cell r="F540" t="str">
            <v>..</v>
          </cell>
          <cell r="G540" t="str">
            <v xml:space="preserve"> </v>
          </cell>
          <cell r="H540">
            <v>141</v>
          </cell>
          <cell r="I540" t="str">
            <v xml:space="preserve"> </v>
          </cell>
        </row>
        <row r="541">
          <cell r="A541" t="str">
            <v>28. Research institutes or centers</v>
          </cell>
          <cell r="B541" t="str">
            <v>..</v>
          </cell>
          <cell r="C541" t="str">
            <v xml:space="preserve"> </v>
          </cell>
          <cell r="D541" t="str">
            <v>..</v>
          </cell>
          <cell r="E541" t="str">
            <v xml:space="preserve"> </v>
          </cell>
          <cell r="F541" t="str">
            <v>..</v>
          </cell>
          <cell r="G541" t="str">
            <v xml:space="preserve"> </v>
          </cell>
          <cell r="H541" t="str">
            <v>..</v>
          </cell>
          <cell r="I541" t="str">
            <v xml:space="preserve"> </v>
          </cell>
        </row>
        <row r="542">
          <cell r="A542" t="str">
            <v>29. Units at the border with the Government sector</v>
          </cell>
          <cell r="B542" t="str">
            <v>..</v>
          </cell>
          <cell r="C542" t="str">
            <v xml:space="preserve"> </v>
          </cell>
          <cell r="D542" t="str">
            <v>..</v>
          </cell>
          <cell r="E542" t="str">
            <v xml:space="preserve"> </v>
          </cell>
          <cell r="F542" t="str">
            <v>..</v>
          </cell>
          <cell r="G542" t="str">
            <v xml:space="preserve"> </v>
          </cell>
          <cell r="H542" t="str">
            <v>..</v>
          </cell>
          <cell r="I542" t="str">
            <v xml:space="preserve"> </v>
          </cell>
        </row>
        <row r="543">
          <cell r="A543" t="str">
            <v>30. Clinics, health centers or university hospitals</v>
          </cell>
          <cell r="B543" t="str">
            <v>..</v>
          </cell>
          <cell r="C543" t="str">
            <v xml:space="preserve"> </v>
          </cell>
          <cell r="D543">
            <v>631</v>
          </cell>
          <cell r="E543" t="str">
            <v xml:space="preserve"> </v>
          </cell>
          <cell r="F543" t="str">
            <v>..</v>
          </cell>
          <cell r="G543" t="str">
            <v xml:space="preserve"> </v>
          </cell>
          <cell r="H543">
            <v>677</v>
          </cell>
          <cell r="I543" t="str">
            <v xml:space="preserve"> </v>
          </cell>
        </row>
        <row r="544">
          <cell r="A544" t="str">
            <v>31. Units at the border with the Higher education sector n.e.c.</v>
          </cell>
          <cell r="B544" t="str">
            <v>..</v>
          </cell>
          <cell r="C544" t="str">
            <v xml:space="preserve"> </v>
          </cell>
          <cell r="D544" t="str">
            <v>..</v>
          </cell>
          <cell r="E544" t="str">
            <v xml:space="preserve"> </v>
          </cell>
          <cell r="F544" t="str">
            <v>..</v>
          </cell>
          <cell r="G544" t="str">
            <v xml:space="preserve"> </v>
          </cell>
          <cell r="H544" t="str">
            <v>..</v>
          </cell>
          <cell r="I544" t="str">
            <v xml:space="preserve"> </v>
          </cell>
        </row>
        <row r="545">
          <cell r="A545" t="str">
            <v>32. Total Researchers or Univ. in the H.E. sector</v>
          </cell>
          <cell r="B545" t="str">
            <v>..</v>
          </cell>
          <cell r="C545" t="str">
            <v xml:space="preserve"> </v>
          </cell>
          <cell r="D545">
            <v>5091</v>
          </cell>
          <cell r="E545" t="str">
            <v xml:space="preserve"> </v>
          </cell>
          <cell r="F545" t="str">
            <v>..</v>
          </cell>
          <cell r="G545" t="str">
            <v xml:space="preserve"> </v>
          </cell>
          <cell r="H545">
            <v>5521</v>
          </cell>
          <cell r="I545" t="str">
            <v xml:space="preserve"> </v>
          </cell>
        </row>
        <row r="546">
          <cell r="A546" t="str">
            <v>-</v>
          </cell>
          <cell r="B546" t="str">
            <v>-</v>
          </cell>
          <cell r="C546" t="str">
            <v>-</v>
          </cell>
          <cell r="D546" t="str">
            <v>-</v>
          </cell>
          <cell r="E546" t="str">
            <v>-</v>
          </cell>
          <cell r="F546" t="str">
            <v>-</v>
          </cell>
          <cell r="G546" t="str">
            <v>-</v>
          </cell>
          <cell r="H546" t="str">
            <v>-</v>
          </cell>
          <cell r="I546" t="str">
            <v>-</v>
          </cell>
        </row>
        <row r="547">
          <cell r="A547" t="str">
            <v xml:space="preserve"> </v>
          </cell>
          <cell r="B547" t="str">
            <v xml:space="preserve"> </v>
          </cell>
          <cell r="C547" t="str">
            <v xml:space="preserve"> </v>
          </cell>
          <cell r="D547" t="str">
            <v xml:space="preserve"> </v>
          </cell>
          <cell r="E547" t="str">
            <v xml:space="preserve"> </v>
          </cell>
          <cell r="F547" t="str">
            <v xml:space="preserve"> </v>
          </cell>
          <cell r="G547" t="str">
            <v xml:space="preserve"> </v>
          </cell>
          <cell r="H547" t="str">
            <v xml:space="preserve"> </v>
          </cell>
          <cell r="I547" t="str">
            <v xml:space="preserve"> </v>
          </cell>
        </row>
        <row r="548">
          <cell r="A548" t="str">
            <v>33. TOTAL PRIVATE NON PROFIT R&amp;D PERSONNEL</v>
          </cell>
          <cell r="B548" t="str">
            <v>..</v>
          </cell>
          <cell r="C548" t="str">
            <v xml:space="preserve"> </v>
          </cell>
          <cell r="D548" t="str">
            <v>..</v>
          </cell>
          <cell r="E548" t="str">
            <v xml:space="preserve"> </v>
          </cell>
          <cell r="F548" t="str">
            <v>..</v>
          </cell>
          <cell r="G548" t="str">
            <v xml:space="preserve"> </v>
          </cell>
          <cell r="H548" t="str">
            <v>..</v>
          </cell>
          <cell r="I548" t="str">
            <v xml:space="preserve"> </v>
          </cell>
        </row>
        <row r="549">
          <cell r="A549" t="str">
            <v>34. PRIVATE NON PROFIT RESEARCHERS OR UNIVERSITY GRADUATES</v>
          </cell>
          <cell r="B549" t="str">
            <v>..</v>
          </cell>
          <cell r="C549" t="str">
            <v xml:space="preserve"> </v>
          </cell>
          <cell r="D549" t="str">
            <v>..</v>
          </cell>
          <cell r="E549" t="str">
            <v xml:space="preserve"> </v>
          </cell>
          <cell r="F549" t="str">
            <v>..</v>
          </cell>
          <cell r="G549" t="str">
            <v xml:space="preserve"> </v>
          </cell>
          <cell r="H549" t="str">
            <v>..</v>
          </cell>
          <cell r="I549" t="str">
            <v xml:space="preserve"> </v>
          </cell>
        </row>
        <row r="550">
          <cell r="A550" t="str">
            <v>-</v>
          </cell>
          <cell r="B550" t="str">
            <v>-</v>
          </cell>
          <cell r="C550" t="str">
            <v>-</v>
          </cell>
          <cell r="D550" t="str">
            <v>-</v>
          </cell>
          <cell r="E550" t="str">
            <v>-</v>
          </cell>
          <cell r="F550" t="str">
            <v>-</v>
          </cell>
          <cell r="G550" t="str">
            <v>-</v>
          </cell>
          <cell r="H550" t="str">
            <v>-</v>
          </cell>
          <cell r="I550" t="str">
            <v>-</v>
          </cell>
        </row>
        <row r="551">
          <cell r="A551" t="str">
            <v xml:space="preserve"> </v>
          </cell>
          <cell r="B551" t="str">
            <v xml:space="preserve"> </v>
          </cell>
          <cell r="C551" t="str">
            <v xml:space="preserve"> </v>
          </cell>
          <cell r="D551" t="str">
            <v xml:space="preserve"> </v>
          </cell>
          <cell r="E551" t="str">
            <v xml:space="preserve"> </v>
          </cell>
          <cell r="F551" t="str">
            <v xml:space="preserve"> </v>
          </cell>
          <cell r="G551" t="str">
            <v xml:space="preserve"> </v>
          </cell>
          <cell r="H551" t="str">
            <v xml:space="preserve"> </v>
          </cell>
          <cell r="I551" t="str">
            <v xml:space="preserve"> </v>
          </cell>
        </row>
        <row r="552">
          <cell r="A552" t="str">
            <v>35. TOTAL R&amp;D PERSONNEL</v>
          </cell>
          <cell r="B552" t="str">
            <v>..</v>
          </cell>
          <cell r="C552" t="str">
            <v xml:space="preserve"> </v>
          </cell>
          <cell r="D552">
            <v>24877</v>
          </cell>
          <cell r="E552" t="str">
            <v xml:space="preserve"> </v>
          </cell>
          <cell r="F552" t="str">
            <v>..</v>
          </cell>
          <cell r="G552" t="str">
            <v xml:space="preserve"> </v>
          </cell>
          <cell r="H552">
            <v>25400</v>
          </cell>
          <cell r="I552" t="str">
            <v xml:space="preserve"> </v>
          </cell>
        </row>
        <row r="553">
          <cell r="A553" t="str">
            <v>36. TOTAL RESEARCHERS OR UNIVERSITY GRADUATES</v>
          </cell>
          <cell r="B553" t="str">
            <v>..</v>
          </cell>
          <cell r="C553" t="str">
            <v xml:space="preserve"> </v>
          </cell>
          <cell r="D553">
            <v>17490</v>
          </cell>
          <cell r="E553" t="str">
            <v xml:space="preserve"> </v>
          </cell>
          <cell r="F553" t="str">
            <v>..</v>
          </cell>
          <cell r="G553" t="str">
            <v xml:space="preserve"> </v>
          </cell>
          <cell r="H553">
            <v>18295</v>
          </cell>
          <cell r="I553" t="str">
            <v xml:space="preserve"> </v>
          </cell>
        </row>
        <row r="554">
          <cell r="A554" t="str">
            <v>-</v>
          </cell>
          <cell r="B554" t="str">
            <v>-</v>
          </cell>
          <cell r="C554" t="str">
            <v>-</v>
          </cell>
          <cell r="D554" t="str">
            <v>-</v>
          </cell>
          <cell r="E554" t="str">
            <v>-</v>
          </cell>
          <cell r="F554" t="str">
            <v>-</v>
          </cell>
          <cell r="G554" t="str">
            <v>-</v>
          </cell>
          <cell r="H554" t="str">
            <v>-</v>
          </cell>
          <cell r="I554" t="str">
            <v>-</v>
          </cell>
        </row>
        <row r="564">
          <cell r="A564" t="str">
            <v>TOTAL TABLE 7 (T. 7)</v>
          </cell>
          <cell r="B564" t="str">
            <v xml:space="preserve"> </v>
          </cell>
          <cell r="C564" t="str">
            <v xml:space="preserve"> </v>
          </cell>
          <cell r="D564" t="str">
            <v>COUNTRY : NORWAY</v>
          </cell>
          <cell r="G564" t="str">
            <v xml:space="preserve"> </v>
          </cell>
          <cell r="H564" t="str">
            <v xml:space="preserve"> </v>
          </cell>
          <cell r="I564" t="str">
            <v xml:space="preserve"> </v>
          </cell>
        </row>
        <row r="565">
          <cell r="A565" t="str">
            <v xml:space="preserve"> </v>
          </cell>
          <cell r="B565" t="str">
            <v xml:space="preserve"> </v>
          </cell>
          <cell r="C565" t="str">
            <v xml:space="preserve"> </v>
          </cell>
          <cell r="D565" t="str">
            <v xml:space="preserve"> </v>
          </cell>
          <cell r="E565" t="str">
            <v xml:space="preserve"> </v>
          </cell>
          <cell r="F565" t="str">
            <v xml:space="preserve"> </v>
          </cell>
          <cell r="G565" t="str">
            <v xml:space="preserve"> </v>
          </cell>
          <cell r="H565" t="str">
            <v xml:space="preserve"> </v>
          </cell>
          <cell r="I565" t="str">
            <v xml:space="preserve"> </v>
          </cell>
        </row>
        <row r="566">
          <cell r="A566" t="str">
            <v xml:space="preserve"> </v>
          </cell>
          <cell r="B566" t="str">
            <v xml:space="preserve"> </v>
          </cell>
          <cell r="C566" t="str">
            <v xml:space="preserve"> </v>
          </cell>
          <cell r="D566" t="str">
            <v xml:space="preserve"> </v>
          </cell>
          <cell r="E566" t="str">
            <v xml:space="preserve"> </v>
          </cell>
          <cell r="F566" t="str">
            <v xml:space="preserve"> </v>
          </cell>
          <cell r="G566" t="str">
            <v xml:space="preserve"> </v>
          </cell>
          <cell r="H566" t="str">
            <v xml:space="preserve"> </v>
          </cell>
          <cell r="I566" t="str">
            <v xml:space="preserve"> </v>
          </cell>
        </row>
        <row r="567">
          <cell r="A567" t="str">
            <v>TOTAL R&amp;D PERSONNEL</v>
          </cell>
          <cell r="G567" t="str">
            <v/>
          </cell>
          <cell r="H567" t="str">
            <v/>
          </cell>
          <cell r="I567" t="str">
            <v/>
          </cell>
        </row>
        <row r="568">
          <cell r="A568" t="str">
            <v>BY SECTOR OF PERFORMANCE AND MAIN FIELD OF SCIENCE</v>
          </cell>
          <cell r="G568" t="str">
            <v/>
          </cell>
          <cell r="H568" t="str">
            <v/>
          </cell>
          <cell r="I568" t="str">
            <v/>
          </cell>
        </row>
        <row r="569">
          <cell r="A569" t="str">
            <v>UNIT: FULL TIME EQUIVALENT ON R&amp;D</v>
          </cell>
          <cell r="G569" t="str">
            <v/>
          </cell>
          <cell r="H569" t="str">
            <v/>
          </cell>
          <cell r="I569" t="str">
            <v/>
          </cell>
        </row>
        <row r="570">
          <cell r="A570" t="str">
            <v/>
          </cell>
          <cell r="B570" t="str">
            <v/>
          </cell>
          <cell r="C570" t="str">
            <v/>
          </cell>
          <cell r="D570" t="str">
            <v/>
          </cell>
          <cell r="E570" t="str">
            <v/>
          </cell>
          <cell r="F570" t="str">
            <v/>
          </cell>
          <cell r="G570" t="str">
            <v/>
          </cell>
          <cell r="H570" t="str">
            <v/>
          </cell>
          <cell r="I570" t="str">
            <v/>
          </cell>
        </row>
        <row r="571">
          <cell r="A571" t="str">
            <v>-</v>
          </cell>
          <cell r="B571" t="str">
            <v>-</v>
          </cell>
          <cell r="C571" t="str">
            <v>-</v>
          </cell>
          <cell r="D571" t="str">
            <v>-</v>
          </cell>
          <cell r="E571" t="str">
            <v>-</v>
          </cell>
          <cell r="F571" t="str">
            <v>-</v>
          </cell>
          <cell r="G571" t="str">
            <v>-</v>
          </cell>
          <cell r="H571" t="str">
            <v>-</v>
          </cell>
          <cell r="I571" t="str">
            <v>-</v>
          </cell>
        </row>
        <row r="572">
          <cell r="A572" t="str">
            <v xml:space="preserve"> </v>
          </cell>
          <cell r="B572" t="str">
            <v>1996</v>
          </cell>
          <cell r="C572" t="str">
            <v xml:space="preserve"> </v>
          </cell>
          <cell r="D572" t="str">
            <v>1997</v>
          </cell>
          <cell r="E572" t="str">
            <v xml:space="preserve"> </v>
          </cell>
          <cell r="F572" t="str">
            <v>1998</v>
          </cell>
          <cell r="G572" t="str">
            <v xml:space="preserve"> </v>
          </cell>
          <cell r="H572" t="str">
            <v>1999</v>
          </cell>
          <cell r="I572" t="str">
            <v xml:space="preserve"> </v>
          </cell>
        </row>
        <row r="573">
          <cell r="A573" t="str">
            <v>-</v>
          </cell>
          <cell r="B573" t="str">
            <v>-</v>
          </cell>
          <cell r="C573" t="str">
            <v>-</v>
          </cell>
          <cell r="D573" t="str">
            <v>-</v>
          </cell>
          <cell r="E573" t="str">
            <v>-</v>
          </cell>
          <cell r="F573" t="str">
            <v>-</v>
          </cell>
          <cell r="G573" t="str">
            <v>-</v>
          </cell>
          <cell r="H573" t="str">
            <v>-</v>
          </cell>
          <cell r="I573" t="str">
            <v>-</v>
          </cell>
        </row>
        <row r="574">
          <cell r="A574" t="str">
            <v>BUSINESS ENTERPRISE SECTOR</v>
          </cell>
          <cell r="B574" t="str">
            <v/>
          </cell>
          <cell r="C574" t="str">
            <v/>
          </cell>
          <cell r="D574" t="str">
            <v/>
          </cell>
          <cell r="E574" t="str">
            <v/>
          </cell>
          <cell r="F574" t="str">
            <v/>
          </cell>
          <cell r="G574" t="str">
            <v/>
          </cell>
          <cell r="H574" t="str">
            <v/>
          </cell>
          <cell r="I574" t="str">
            <v/>
          </cell>
        </row>
        <row r="575">
          <cell r="A575" t="str">
            <v xml:space="preserve">  SCIENTIFIC FIELDS</v>
          </cell>
          <cell r="B575" t="str">
            <v/>
          </cell>
          <cell r="C575" t="str">
            <v/>
          </cell>
          <cell r="D575" t="str">
            <v/>
          </cell>
          <cell r="E575" t="str">
            <v/>
          </cell>
          <cell r="F575" t="str">
            <v/>
          </cell>
          <cell r="G575" t="str">
            <v/>
          </cell>
          <cell r="H575" t="str">
            <v/>
          </cell>
          <cell r="I575" t="str">
            <v/>
          </cell>
        </row>
        <row r="576">
          <cell r="A576" t="str">
            <v xml:space="preserve"> 1.    NATURAL SCIENCES</v>
          </cell>
          <cell r="B576" t="str">
            <v>..</v>
          </cell>
          <cell r="C576" t="str">
            <v xml:space="preserve"> </v>
          </cell>
          <cell r="D576" t="str">
            <v>..</v>
          </cell>
          <cell r="E576" t="str">
            <v xml:space="preserve"> </v>
          </cell>
          <cell r="F576" t="str">
            <v>..</v>
          </cell>
          <cell r="G576" t="str">
            <v xml:space="preserve"> </v>
          </cell>
          <cell r="H576" t="str">
            <v>..</v>
          </cell>
          <cell r="I576" t="str">
            <v xml:space="preserve"> </v>
          </cell>
        </row>
        <row r="577">
          <cell r="A577" t="str">
            <v xml:space="preserve"> 2.    ENGINEERING</v>
          </cell>
          <cell r="B577" t="str">
            <v>..</v>
          </cell>
          <cell r="C577" t="str">
            <v xml:space="preserve"> </v>
          </cell>
          <cell r="D577" t="str">
            <v>..</v>
          </cell>
          <cell r="E577" t="str">
            <v xml:space="preserve"> </v>
          </cell>
          <cell r="F577" t="str">
            <v>..</v>
          </cell>
          <cell r="G577" t="str">
            <v xml:space="preserve"> </v>
          </cell>
          <cell r="H577" t="str">
            <v>..</v>
          </cell>
          <cell r="I577" t="str">
            <v xml:space="preserve"> </v>
          </cell>
        </row>
        <row r="578">
          <cell r="A578" t="str">
            <v xml:space="preserve"> 3.    MEDICAL SCIENCES</v>
          </cell>
          <cell r="B578" t="str">
            <v>..</v>
          </cell>
          <cell r="C578" t="str">
            <v xml:space="preserve"> </v>
          </cell>
          <cell r="D578" t="str">
            <v>..</v>
          </cell>
          <cell r="E578" t="str">
            <v xml:space="preserve"> </v>
          </cell>
          <cell r="F578" t="str">
            <v>..</v>
          </cell>
          <cell r="G578" t="str">
            <v xml:space="preserve"> </v>
          </cell>
          <cell r="H578" t="str">
            <v>..</v>
          </cell>
          <cell r="I578" t="str">
            <v xml:space="preserve"> </v>
          </cell>
        </row>
        <row r="579">
          <cell r="A579" t="str">
            <v xml:space="preserve"> 4.    AGRICULTURAL SCIENCES</v>
          </cell>
          <cell r="B579" t="str">
            <v>..</v>
          </cell>
          <cell r="C579" t="str">
            <v xml:space="preserve"> </v>
          </cell>
          <cell r="D579" t="str">
            <v>..</v>
          </cell>
          <cell r="E579" t="str">
            <v xml:space="preserve"> </v>
          </cell>
          <cell r="F579" t="str">
            <v>..</v>
          </cell>
          <cell r="G579" t="str">
            <v xml:space="preserve"> </v>
          </cell>
          <cell r="H579" t="str">
            <v>..</v>
          </cell>
          <cell r="I579" t="str">
            <v xml:space="preserve"> </v>
          </cell>
        </row>
        <row r="580">
          <cell r="A580" t="str">
            <v xml:space="preserve"> 5. SUB-TOTAL NSE</v>
          </cell>
          <cell r="B580" t="str">
            <v>..</v>
          </cell>
          <cell r="C580" t="str">
            <v xml:space="preserve"> </v>
          </cell>
          <cell r="D580">
            <v>12827</v>
          </cell>
          <cell r="E580" t="str">
            <v xml:space="preserve"> </v>
          </cell>
          <cell r="F580" t="str">
            <v>..</v>
          </cell>
          <cell r="G580" t="str">
            <v xml:space="preserve"> </v>
          </cell>
          <cell r="H580">
            <v>13166</v>
          </cell>
          <cell r="I580" t="str">
            <v xml:space="preserve"> </v>
          </cell>
        </row>
        <row r="581">
          <cell r="A581" t="str">
            <v xml:space="preserve"> 6.    SOCIAL SCIENCES</v>
          </cell>
          <cell r="B581" t="str">
            <v>..</v>
          </cell>
          <cell r="C581" t="str">
            <v xml:space="preserve"> </v>
          </cell>
          <cell r="D581" t="str">
            <v>..</v>
          </cell>
          <cell r="E581" t="str">
            <v xml:space="preserve"> </v>
          </cell>
          <cell r="F581" t="str">
            <v>..</v>
          </cell>
          <cell r="G581" t="str">
            <v xml:space="preserve"> </v>
          </cell>
          <cell r="H581" t="str">
            <v>..</v>
          </cell>
          <cell r="I581" t="str">
            <v xml:space="preserve"> </v>
          </cell>
        </row>
        <row r="582">
          <cell r="A582" t="str">
            <v xml:space="preserve"> 7.    HUMANITIES</v>
          </cell>
          <cell r="B582" t="str">
            <v>..</v>
          </cell>
          <cell r="C582" t="str">
            <v xml:space="preserve"> </v>
          </cell>
          <cell r="D582" t="str">
            <v>..</v>
          </cell>
          <cell r="E582" t="str">
            <v xml:space="preserve"> </v>
          </cell>
          <cell r="F582" t="str">
            <v>..</v>
          </cell>
          <cell r="G582" t="str">
            <v xml:space="preserve"> </v>
          </cell>
          <cell r="H582" t="str">
            <v>..</v>
          </cell>
          <cell r="I582" t="str">
            <v xml:space="preserve"> </v>
          </cell>
        </row>
        <row r="583">
          <cell r="A583" t="str">
            <v xml:space="preserve"> 8. SUB-TOTAL SSH</v>
          </cell>
          <cell r="B583" t="str">
            <v>..</v>
          </cell>
          <cell r="C583" t="str">
            <v xml:space="preserve"> </v>
          </cell>
          <cell r="D583">
            <v>115</v>
          </cell>
          <cell r="E583" t="str">
            <v xml:space="preserve"> </v>
          </cell>
          <cell r="F583" t="str">
            <v>..</v>
          </cell>
          <cell r="G583" t="str">
            <v xml:space="preserve"> </v>
          </cell>
          <cell r="H583">
            <v>142</v>
          </cell>
          <cell r="I583" t="str">
            <v xml:space="preserve"> </v>
          </cell>
        </row>
        <row r="584">
          <cell r="A584" t="str">
            <v xml:space="preserve"> 9. OTHER FIELD(S) NOT ELSEWHERE CLASSIFIED</v>
          </cell>
          <cell r="B584" t="str">
            <v>..</v>
          </cell>
          <cell r="C584" t="str">
            <v xml:space="preserve"> </v>
          </cell>
          <cell r="D584" t="str">
            <v>..</v>
          </cell>
          <cell r="E584" t="str">
            <v xml:space="preserve"> </v>
          </cell>
          <cell r="F584" t="str">
            <v>..</v>
          </cell>
          <cell r="G584" t="str">
            <v xml:space="preserve"> </v>
          </cell>
          <cell r="H584" t="str">
            <v>..</v>
          </cell>
          <cell r="I584" t="str">
            <v xml:space="preserve"> </v>
          </cell>
        </row>
        <row r="585">
          <cell r="A585" t="str">
            <v>10. ALL FIELDS OF SCIENCE - BUSINESS ENTERPRISE</v>
          </cell>
          <cell r="B585" t="str">
            <v>..</v>
          </cell>
          <cell r="C585" t="str">
            <v xml:space="preserve"> </v>
          </cell>
          <cell r="D585">
            <v>12942</v>
          </cell>
          <cell r="E585" t="str">
            <v xml:space="preserve"> </v>
          </cell>
          <cell r="F585" t="str">
            <v>..</v>
          </cell>
          <cell r="G585" t="str">
            <v xml:space="preserve"> </v>
          </cell>
          <cell r="H585">
            <v>13308</v>
          </cell>
          <cell r="I585" t="str">
            <v xml:space="preserve"> </v>
          </cell>
        </row>
        <row r="586">
          <cell r="A586" t="str">
            <v>-</v>
          </cell>
          <cell r="B586" t="str">
            <v>-</v>
          </cell>
          <cell r="C586" t="str">
            <v>-</v>
          </cell>
          <cell r="D586" t="str">
            <v>-</v>
          </cell>
          <cell r="E586" t="str">
            <v>-</v>
          </cell>
          <cell r="F586" t="str">
            <v>-</v>
          </cell>
          <cell r="G586" t="str">
            <v>-</v>
          </cell>
          <cell r="H586" t="str">
            <v>-</v>
          </cell>
          <cell r="I586" t="str">
            <v>-</v>
          </cell>
        </row>
        <row r="587">
          <cell r="A587" t="str">
            <v>GOVERNMENT SECTOR</v>
          </cell>
          <cell r="B587" t="str">
            <v xml:space="preserve"> </v>
          </cell>
          <cell r="C587" t="str">
            <v xml:space="preserve"> </v>
          </cell>
          <cell r="D587" t="str">
            <v xml:space="preserve"> </v>
          </cell>
          <cell r="E587" t="str">
            <v xml:space="preserve"> </v>
          </cell>
          <cell r="F587" t="str">
            <v xml:space="preserve"> </v>
          </cell>
          <cell r="G587" t="str">
            <v xml:space="preserve"> </v>
          </cell>
          <cell r="H587" t="str">
            <v xml:space="preserve"> </v>
          </cell>
          <cell r="I587" t="str">
            <v xml:space="preserve"> </v>
          </cell>
        </row>
        <row r="588">
          <cell r="A588" t="str">
            <v xml:space="preserve">  SCIENTIFIC FIELDS</v>
          </cell>
          <cell r="B588" t="str">
            <v/>
          </cell>
          <cell r="C588" t="str">
            <v/>
          </cell>
          <cell r="D588" t="str">
            <v/>
          </cell>
          <cell r="E588" t="str">
            <v/>
          </cell>
          <cell r="F588" t="str">
            <v/>
          </cell>
          <cell r="G588" t="str">
            <v/>
          </cell>
          <cell r="H588" t="str">
            <v/>
          </cell>
          <cell r="I588" t="str">
            <v/>
          </cell>
        </row>
        <row r="589">
          <cell r="A589" t="str">
            <v>11.    NATURAL SCIENCES</v>
          </cell>
          <cell r="B589" t="str">
            <v>..</v>
          </cell>
          <cell r="C589" t="str">
            <v xml:space="preserve"> </v>
          </cell>
          <cell r="D589" t="str">
            <v>..</v>
          </cell>
          <cell r="E589" t="str">
            <v xml:space="preserve"> </v>
          </cell>
          <cell r="F589" t="str">
            <v>..</v>
          </cell>
          <cell r="G589" t="str">
            <v xml:space="preserve"> </v>
          </cell>
          <cell r="H589">
            <v>838</v>
          </cell>
          <cell r="I589" t="str">
            <v xml:space="preserve"> </v>
          </cell>
        </row>
        <row r="590">
          <cell r="A590" t="str">
            <v>12.    ENGINEERING</v>
          </cell>
          <cell r="B590" t="str">
            <v>..</v>
          </cell>
          <cell r="C590" t="str">
            <v xml:space="preserve"> </v>
          </cell>
          <cell r="D590" t="str">
            <v>..</v>
          </cell>
          <cell r="E590" t="str">
            <v xml:space="preserve"> </v>
          </cell>
          <cell r="F590" t="str">
            <v>..</v>
          </cell>
          <cell r="G590" t="str">
            <v xml:space="preserve"> </v>
          </cell>
          <cell r="H590">
            <v>1001</v>
          </cell>
          <cell r="I590" t="str">
            <v xml:space="preserve"> </v>
          </cell>
        </row>
        <row r="591">
          <cell r="A591" t="str">
            <v>13.    MEDICAL SCIENCES</v>
          </cell>
          <cell r="B591" t="str">
            <v>..</v>
          </cell>
          <cell r="C591" t="str">
            <v xml:space="preserve"> </v>
          </cell>
          <cell r="D591" t="str">
            <v>..</v>
          </cell>
          <cell r="E591" t="str">
            <v xml:space="preserve"> </v>
          </cell>
          <cell r="F591" t="str">
            <v>..</v>
          </cell>
          <cell r="G591" t="str">
            <v xml:space="preserve"> </v>
          </cell>
          <cell r="H591">
            <v>445</v>
          </cell>
          <cell r="I591" t="str">
            <v xml:space="preserve"> </v>
          </cell>
        </row>
        <row r="592">
          <cell r="A592" t="str">
            <v>14.    AGRICULTURAL SCIENCES</v>
          </cell>
          <cell r="B592" t="str">
            <v>..</v>
          </cell>
          <cell r="C592" t="str">
            <v xml:space="preserve"> </v>
          </cell>
          <cell r="D592" t="str">
            <v>..</v>
          </cell>
          <cell r="E592" t="str">
            <v xml:space="preserve"> </v>
          </cell>
          <cell r="F592" t="str">
            <v>..</v>
          </cell>
          <cell r="G592" t="str">
            <v xml:space="preserve"> </v>
          </cell>
          <cell r="H592">
            <v>1037</v>
          </cell>
          <cell r="I592" t="str">
            <v xml:space="preserve"> </v>
          </cell>
        </row>
        <row r="593">
          <cell r="A593" t="str">
            <v>15. SUB-TOTAL NSE</v>
          </cell>
          <cell r="B593" t="str">
            <v>..</v>
          </cell>
          <cell r="C593" t="str">
            <v xml:space="preserve"> </v>
          </cell>
          <cell r="D593">
            <v>3446</v>
          </cell>
          <cell r="E593" t="str">
            <v xml:space="preserve"> </v>
          </cell>
          <cell r="F593" t="str">
            <v>..</v>
          </cell>
          <cell r="G593" t="str">
            <v xml:space="preserve"> </v>
          </cell>
          <cell r="H593">
            <v>3321</v>
          </cell>
          <cell r="I593" t="str">
            <v xml:space="preserve"> </v>
          </cell>
        </row>
        <row r="594">
          <cell r="A594" t="str">
            <v>16.    SOCIAL SCIENCES</v>
          </cell>
          <cell r="B594" t="str">
            <v>..</v>
          </cell>
          <cell r="C594" t="str">
            <v xml:space="preserve"> </v>
          </cell>
          <cell r="D594" t="str">
            <v>..</v>
          </cell>
          <cell r="E594" t="str">
            <v xml:space="preserve"> </v>
          </cell>
          <cell r="F594" t="str">
            <v>..</v>
          </cell>
          <cell r="G594" t="str">
            <v xml:space="preserve"> </v>
          </cell>
          <cell r="H594">
            <v>1227</v>
          </cell>
          <cell r="I594" t="str">
            <v xml:space="preserve"> </v>
          </cell>
        </row>
        <row r="595">
          <cell r="A595" t="str">
            <v>17.    HUMANITIES</v>
          </cell>
          <cell r="B595" t="str">
            <v>..</v>
          </cell>
          <cell r="C595" t="str">
            <v xml:space="preserve"> </v>
          </cell>
          <cell r="D595" t="str">
            <v>..</v>
          </cell>
          <cell r="E595" t="str">
            <v xml:space="preserve"> </v>
          </cell>
          <cell r="F595" t="str">
            <v>..</v>
          </cell>
          <cell r="G595" t="str">
            <v xml:space="preserve"> </v>
          </cell>
          <cell r="H595">
            <v>231</v>
          </cell>
          <cell r="I595" t="str">
            <v xml:space="preserve"> </v>
          </cell>
        </row>
        <row r="596">
          <cell r="A596" t="str">
            <v>18. SUB-TOTAL SSH</v>
          </cell>
          <cell r="B596" t="str">
            <v>..</v>
          </cell>
          <cell r="C596" t="str">
            <v xml:space="preserve"> </v>
          </cell>
          <cell r="D596">
            <v>1427</v>
          </cell>
          <cell r="E596" t="str">
            <v xml:space="preserve"> </v>
          </cell>
          <cell r="F596" t="str">
            <v>..</v>
          </cell>
          <cell r="G596" t="str">
            <v xml:space="preserve"> </v>
          </cell>
          <cell r="H596">
            <v>1458</v>
          </cell>
          <cell r="I596" t="str">
            <v xml:space="preserve"> </v>
          </cell>
        </row>
        <row r="597">
          <cell r="A597" t="str">
            <v>19. OTHER FIELD(S) NOT ELSEWHERE CLASSIFIED</v>
          </cell>
          <cell r="B597" t="str">
            <v>..</v>
          </cell>
          <cell r="C597" t="str">
            <v xml:space="preserve"> </v>
          </cell>
          <cell r="D597" t="str">
            <v>..</v>
          </cell>
          <cell r="E597" t="str">
            <v xml:space="preserve"> </v>
          </cell>
          <cell r="F597" t="str">
            <v>..</v>
          </cell>
          <cell r="G597" t="str">
            <v xml:space="preserve"> </v>
          </cell>
          <cell r="H597" t="str">
            <v>..</v>
          </cell>
          <cell r="I597" t="str">
            <v xml:space="preserve"> </v>
          </cell>
        </row>
        <row r="598">
          <cell r="A598" t="str">
            <v>20. ALL FIELDS OF SCIENCE - GOVERNMENT</v>
          </cell>
          <cell r="B598" t="str">
            <v>..</v>
          </cell>
          <cell r="C598" t="str">
            <v xml:space="preserve"> </v>
          </cell>
          <cell r="D598">
            <v>4873</v>
          </cell>
          <cell r="E598" t="str">
            <v xml:space="preserve"> </v>
          </cell>
          <cell r="F598" t="str">
            <v>..</v>
          </cell>
          <cell r="G598" t="str">
            <v xml:space="preserve"> </v>
          </cell>
          <cell r="H598">
            <v>4779</v>
          </cell>
          <cell r="I598" t="str">
            <v xml:space="preserve"> </v>
          </cell>
        </row>
        <row r="599">
          <cell r="A599" t="str">
            <v>-</v>
          </cell>
          <cell r="B599" t="str">
            <v>-</v>
          </cell>
          <cell r="C599" t="str">
            <v>-</v>
          </cell>
          <cell r="D599" t="str">
            <v>-</v>
          </cell>
          <cell r="E599" t="str">
            <v>-</v>
          </cell>
          <cell r="F599" t="str">
            <v>-</v>
          </cell>
          <cell r="G599" t="str">
            <v>-</v>
          </cell>
          <cell r="H599" t="str">
            <v>-</v>
          </cell>
          <cell r="I599" t="str">
            <v>-</v>
          </cell>
        </row>
        <row r="600">
          <cell r="A600" t="str">
            <v>HIGHER EDUCATION SECTOR</v>
          </cell>
          <cell r="B600" t="str">
            <v xml:space="preserve"> </v>
          </cell>
          <cell r="C600" t="str">
            <v xml:space="preserve"> </v>
          </cell>
          <cell r="D600" t="str">
            <v xml:space="preserve"> </v>
          </cell>
          <cell r="E600" t="str">
            <v xml:space="preserve"> </v>
          </cell>
          <cell r="F600" t="str">
            <v xml:space="preserve"> </v>
          </cell>
          <cell r="G600" t="str">
            <v xml:space="preserve"> </v>
          </cell>
          <cell r="H600" t="str">
            <v xml:space="preserve"> </v>
          </cell>
          <cell r="I600" t="str">
            <v xml:space="preserve"> </v>
          </cell>
        </row>
        <row r="601">
          <cell r="A601" t="str">
            <v xml:space="preserve">  SCIENTIFIC FIELDS</v>
          </cell>
          <cell r="B601" t="str">
            <v xml:space="preserve"> </v>
          </cell>
          <cell r="C601" t="str">
            <v xml:space="preserve"> </v>
          </cell>
          <cell r="D601" t="str">
            <v xml:space="preserve"> </v>
          </cell>
          <cell r="E601" t="str">
            <v xml:space="preserve"> </v>
          </cell>
          <cell r="F601" t="str">
            <v xml:space="preserve"> </v>
          </cell>
          <cell r="G601" t="str">
            <v xml:space="preserve"> </v>
          </cell>
          <cell r="H601" t="str">
            <v xml:space="preserve"> </v>
          </cell>
          <cell r="I601" t="str">
            <v xml:space="preserve"> </v>
          </cell>
        </row>
        <row r="602">
          <cell r="A602" t="str">
            <v>21.    NATURAL SCIENCES</v>
          </cell>
          <cell r="B602" t="str">
            <v>..</v>
          </cell>
          <cell r="C602" t="str">
            <v xml:space="preserve"> </v>
          </cell>
          <cell r="D602">
            <v>1698</v>
          </cell>
          <cell r="E602" t="str">
            <v xml:space="preserve"> </v>
          </cell>
          <cell r="F602" t="str">
            <v>..</v>
          </cell>
          <cell r="G602" t="str">
            <v xml:space="preserve"> </v>
          </cell>
          <cell r="H602">
            <v>1669</v>
          </cell>
          <cell r="I602" t="str">
            <v xml:space="preserve"> </v>
          </cell>
        </row>
        <row r="603">
          <cell r="A603" t="str">
            <v>22.    ENGINEERING</v>
          </cell>
          <cell r="B603" t="str">
            <v>..</v>
          </cell>
          <cell r="C603" t="str">
            <v xml:space="preserve"> </v>
          </cell>
          <cell r="D603">
            <v>825</v>
          </cell>
          <cell r="E603" t="str">
            <v xml:space="preserve"> </v>
          </cell>
          <cell r="F603" t="str">
            <v>..</v>
          </cell>
          <cell r="G603" t="str">
            <v xml:space="preserve"> </v>
          </cell>
          <cell r="H603">
            <v>823</v>
          </cell>
          <cell r="I603" t="str">
            <v xml:space="preserve"> </v>
          </cell>
        </row>
        <row r="604">
          <cell r="A604" t="str">
            <v>23.    MEDICAL SCIENCES</v>
          </cell>
          <cell r="B604" t="str">
            <v>..</v>
          </cell>
          <cell r="C604" t="str">
            <v xml:space="preserve"> </v>
          </cell>
          <cell r="D604">
            <v>1863</v>
          </cell>
          <cell r="E604" t="str">
            <v xml:space="preserve"> </v>
          </cell>
          <cell r="F604" t="str">
            <v>..</v>
          </cell>
          <cell r="G604" t="str">
            <v xml:space="preserve"> </v>
          </cell>
          <cell r="H604">
            <v>1985</v>
          </cell>
          <cell r="I604" t="str">
            <v xml:space="preserve"> </v>
          </cell>
        </row>
        <row r="605">
          <cell r="A605" t="str">
            <v>24.    AGRICULTURAL SCIENCES</v>
          </cell>
          <cell r="B605" t="str">
            <v>..</v>
          </cell>
          <cell r="C605" t="str">
            <v xml:space="preserve"> </v>
          </cell>
          <cell r="D605">
            <v>385</v>
          </cell>
          <cell r="E605" t="str">
            <v xml:space="preserve"> </v>
          </cell>
          <cell r="F605" t="str">
            <v>..</v>
          </cell>
          <cell r="G605" t="str">
            <v xml:space="preserve"> </v>
          </cell>
          <cell r="H605">
            <v>412</v>
          </cell>
          <cell r="I605" t="str">
            <v xml:space="preserve"> </v>
          </cell>
        </row>
        <row r="606">
          <cell r="A606" t="str">
            <v>25. SUB-TOTAL NSE</v>
          </cell>
          <cell r="B606" t="str">
            <v>..</v>
          </cell>
          <cell r="C606" t="str">
            <v xml:space="preserve"> </v>
          </cell>
          <cell r="D606">
            <v>4771</v>
          </cell>
          <cell r="E606" t="str">
            <v xml:space="preserve"> </v>
          </cell>
          <cell r="F606" t="str">
            <v>..</v>
          </cell>
          <cell r="G606" t="str">
            <v xml:space="preserve"> </v>
          </cell>
          <cell r="H606">
            <v>4889</v>
          </cell>
          <cell r="I606" t="str">
            <v xml:space="preserve"> </v>
          </cell>
        </row>
        <row r="607">
          <cell r="A607" t="str">
            <v>26.    SOCIAL SCIENCES</v>
          </cell>
          <cell r="B607" t="str">
            <v>..</v>
          </cell>
          <cell r="C607" t="str">
            <v xml:space="preserve"> </v>
          </cell>
          <cell r="D607">
            <v>1412</v>
          </cell>
          <cell r="E607" t="str">
            <v xml:space="preserve"> </v>
          </cell>
          <cell r="F607" t="str">
            <v>..</v>
          </cell>
          <cell r="G607" t="str">
            <v xml:space="preserve"> </v>
          </cell>
          <cell r="H607">
            <v>1566</v>
          </cell>
          <cell r="I607" t="str">
            <v xml:space="preserve"> </v>
          </cell>
        </row>
        <row r="608">
          <cell r="A608" t="str">
            <v>27.    HUMANITIES</v>
          </cell>
          <cell r="B608" t="str">
            <v>..</v>
          </cell>
          <cell r="C608" t="str">
            <v xml:space="preserve"> </v>
          </cell>
          <cell r="D608">
            <v>879</v>
          </cell>
          <cell r="E608" t="str">
            <v xml:space="preserve"> </v>
          </cell>
          <cell r="F608" t="str">
            <v>..</v>
          </cell>
          <cell r="G608" t="str">
            <v xml:space="preserve"> </v>
          </cell>
          <cell r="H608">
            <v>858</v>
          </cell>
          <cell r="I608" t="str">
            <v xml:space="preserve"> </v>
          </cell>
        </row>
        <row r="609">
          <cell r="A609" t="str">
            <v>28. SUB-TOTAL SSH</v>
          </cell>
          <cell r="B609" t="str">
            <v>..</v>
          </cell>
          <cell r="C609" t="str">
            <v xml:space="preserve"> </v>
          </cell>
          <cell r="D609">
            <v>2291</v>
          </cell>
          <cell r="E609" t="str">
            <v xml:space="preserve"> </v>
          </cell>
          <cell r="F609" t="str">
            <v>..</v>
          </cell>
          <cell r="G609" t="str">
            <v xml:space="preserve"> </v>
          </cell>
          <cell r="H609">
            <v>2424</v>
          </cell>
          <cell r="I609" t="str">
            <v xml:space="preserve"> </v>
          </cell>
        </row>
        <row r="610">
          <cell r="A610" t="str">
            <v>29. OTHER FIELD(S) NOT ELSEWHERE CLASSIFIED</v>
          </cell>
          <cell r="B610" t="str">
            <v>..</v>
          </cell>
          <cell r="C610" t="str">
            <v xml:space="preserve"> </v>
          </cell>
          <cell r="D610" t="str">
            <v>..</v>
          </cell>
          <cell r="E610" t="str">
            <v xml:space="preserve"> </v>
          </cell>
          <cell r="F610" t="str">
            <v>..</v>
          </cell>
          <cell r="G610" t="str">
            <v xml:space="preserve"> </v>
          </cell>
          <cell r="H610" t="str">
            <v>..</v>
          </cell>
          <cell r="I610" t="str">
            <v xml:space="preserve"> </v>
          </cell>
        </row>
        <row r="611">
          <cell r="A611" t="str">
            <v>30. ALL FIELDS OF SCIENCE - HIGHER EDUCATION</v>
          </cell>
          <cell r="B611" t="str">
            <v>..</v>
          </cell>
          <cell r="C611" t="str">
            <v xml:space="preserve"> </v>
          </cell>
          <cell r="D611">
            <v>7062</v>
          </cell>
          <cell r="E611" t="str">
            <v xml:space="preserve"> </v>
          </cell>
          <cell r="F611" t="str">
            <v>..</v>
          </cell>
          <cell r="G611" t="str">
            <v xml:space="preserve"> </v>
          </cell>
          <cell r="H611">
            <v>7313</v>
          </cell>
          <cell r="I611" t="str">
            <v xml:space="preserve"> </v>
          </cell>
        </row>
        <row r="612">
          <cell r="A612" t="str">
            <v>-</v>
          </cell>
          <cell r="B612" t="str">
            <v>-</v>
          </cell>
          <cell r="C612" t="str">
            <v>-</v>
          </cell>
          <cell r="D612" t="str">
            <v>-</v>
          </cell>
          <cell r="E612" t="str">
            <v>-</v>
          </cell>
          <cell r="F612" t="str">
            <v>-</v>
          </cell>
          <cell r="G612" t="str">
            <v>-</v>
          </cell>
          <cell r="H612" t="str">
            <v>-</v>
          </cell>
          <cell r="I612" t="str">
            <v>-</v>
          </cell>
        </row>
        <row r="613">
          <cell r="A613" t="str">
            <v>PRIVATE NON-PROFIT SECTOR</v>
          </cell>
          <cell r="B613" t="str">
            <v xml:space="preserve"> </v>
          </cell>
          <cell r="C613" t="str">
            <v xml:space="preserve"> </v>
          </cell>
          <cell r="D613" t="str">
            <v xml:space="preserve"> </v>
          </cell>
          <cell r="E613" t="str">
            <v xml:space="preserve"> </v>
          </cell>
          <cell r="F613" t="str">
            <v xml:space="preserve"> </v>
          </cell>
          <cell r="G613" t="str">
            <v xml:space="preserve"> </v>
          </cell>
          <cell r="H613" t="str">
            <v xml:space="preserve"> </v>
          </cell>
          <cell r="I613" t="str">
            <v xml:space="preserve"> </v>
          </cell>
        </row>
        <row r="614">
          <cell r="A614" t="str">
            <v xml:space="preserve">  SCIENTIFIC FIELDS</v>
          </cell>
          <cell r="B614" t="str">
            <v xml:space="preserve"> </v>
          </cell>
          <cell r="C614" t="str">
            <v xml:space="preserve"> </v>
          </cell>
          <cell r="D614" t="str">
            <v xml:space="preserve"> </v>
          </cell>
          <cell r="E614" t="str">
            <v xml:space="preserve"> </v>
          </cell>
          <cell r="F614" t="str">
            <v xml:space="preserve"> </v>
          </cell>
          <cell r="G614" t="str">
            <v xml:space="preserve"> </v>
          </cell>
          <cell r="H614" t="str">
            <v xml:space="preserve"> </v>
          </cell>
          <cell r="I614" t="str">
            <v xml:space="preserve"> </v>
          </cell>
        </row>
        <row r="615">
          <cell r="A615" t="str">
            <v>31.    NATURAL SCIENCES</v>
          </cell>
          <cell r="B615" t="str">
            <v>..</v>
          </cell>
          <cell r="C615" t="str">
            <v xml:space="preserve"> </v>
          </cell>
          <cell r="D615" t="str">
            <v>..</v>
          </cell>
          <cell r="E615" t="str">
            <v xml:space="preserve"> </v>
          </cell>
          <cell r="F615" t="str">
            <v>..</v>
          </cell>
          <cell r="G615" t="str">
            <v xml:space="preserve"> </v>
          </cell>
          <cell r="H615" t="str">
            <v>..</v>
          </cell>
          <cell r="I615" t="str">
            <v xml:space="preserve"> </v>
          </cell>
        </row>
        <row r="616">
          <cell r="A616" t="str">
            <v>32.    ENGINEERING</v>
          </cell>
          <cell r="B616" t="str">
            <v>..</v>
          </cell>
          <cell r="C616" t="str">
            <v xml:space="preserve"> </v>
          </cell>
          <cell r="D616" t="str">
            <v>..</v>
          </cell>
          <cell r="E616" t="str">
            <v xml:space="preserve"> </v>
          </cell>
          <cell r="F616" t="str">
            <v>..</v>
          </cell>
          <cell r="G616" t="str">
            <v xml:space="preserve"> </v>
          </cell>
          <cell r="H616" t="str">
            <v>..</v>
          </cell>
          <cell r="I616" t="str">
            <v xml:space="preserve"> </v>
          </cell>
        </row>
        <row r="617">
          <cell r="A617" t="str">
            <v>33.    MEDICAL SCIENCES</v>
          </cell>
          <cell r="B617" t="str">
            <v>..</v>
          </cell>
          <cell r="C617" t="str">
            <v xml:space="preserve"> </v>
          </cell>
          <cell r="D617" t="str">
            <v>..</v>
          </cell>
          <cell r="E617" t="str">
            <v xml:space="preserve"> </v>
          </cell>
          <cell r="F617" t="str">
            <v>..</v>
          </cell>
          <cell r="G617" t="str">
            <v xml:space="preserve"> </v>
          </cell>
          <cell r="H617" t="str">
            <v>..</v>
          </cell>
          <cell r="I617" t="str">
            <v xml:space="preserve"> </v>
          </cell>
        </row>
        <row r="618">
          <cell r="A618" t="str">
            <v>34.    AGRICULTURAL SCIENCES</v>
          </cell>
          <cell r="B618" t="str">
            <v>..</v>
          </cell>
          <cell r="C618" t="str">
            <v xml:space="preserve"> </v>
          </cell>
          <cell r="D618" t="str">
            <v>..</v>
          </cell>
          <cell r="E618" t="str">
            <v xml:space="preserve"> </v>
          </cell>
          <cell r="F618" t="str">
            <v>..</v>
          </cell>
          <cell r="G618" t="str">
            <v xml:space="preserve"> </v>
          </cell>
          <cell r="H618" t="str">
            <v>..</v>
          </cell>
          <cell r="I618" t="str">
            <v xml:space="preserve"> </v>
          </cell>
        </row>
        <row r="619">
          <cell r="A619" t="str">
            <v>35. SUB-TOTAL NSE</v>
          </cell>
          <cell r="B619" t="str">
            <v>..</v>
          </cell>
          <cell r="C619" t="str">
            <v xml:space="preserve"> </v>
          </cell>
          <cell r="D619" t="str">
            <v>..</v>
          </cell>
          <cell r="E619" t="str">
            <v xml:space="preserve"> </v>
          </cell>
          <cell r="F619" t="str">
            <v>..</v>
          </cell>
          <cell r="G619" t="str">
            <v xml:space="preserve"> </v>
          </cell>
          <cell r="H619" t="str">
            <v>..</v>
          </cell>
          <cell r="I619" t="str">
            <v xml:space="preserve"> </v>
          </cell>
        </row>
        <row r="620">
          <cell r="A620" t="str">
            <v>36.    SOCIAL SCIENCES</v>
          </cell>
          <cell r="B620" t="str">
            <v>..</v>
          </cell>
          <cell r="C620" t="str">
            <v xml:space="preserve"> </v>
          </cell>
          <cell r="D620" t="str">
            <v>..</v>
          </cell>
          <cell r="E620" t="str">
            <v xml:space="preserve"> </v>
          </cell>
          <cell r="F620" t="str">
            <v>..</v>
          </cell>
          <cell r="G620" t="str">
            <v xml:space="preserve"> </v>
          </cell>
          <cell r="H620" t="str">
            <v>..</v>
          </cell>
          <cell r="I620" t="str">
            <v xml:space="preserve"> </v>
          </cell>
        </row>
        <row r="621">
          <cell r="A621" t="str">
            <v>37.    HUMANITIES</v>
          </cell>
          <cell r="B621" t="str">
            <v>..</v>
          </cell>
          <cell r="C621" t="str">
            <v xml:space="preserve"> </v>
          </cell>
          <cell r="D621" t="str">
            <v>..</v>
          </cell>
          <cell r="E621" t="str">
            <v xml:space="preserve"> </v>
          </cell>
          <cell r="F621" t="str">
            <v>..</v>
          </cell>
          <cell r="G621" t="str">
            <v xml:space="preserve"> </v>
          </cell>
          <cell r="H621" t="str">
            <v>..</v>
          </cell>
          <cell r="I621" t="str">
            <v xml:space="preserve"> </v>
          </cell>
        </row>
        <row r="622">
          <cell r="A622" t="str">
            <v>38. SUB-TOTAL SSH</v>
          </cell>
          <cell r="B622" t="str">
            <v>..</v>
          </cell>
          <cell r="C622" t="str">
            <v xml:space="preserve"> </v>
          </cell>
          <cell r="D622" t="str">
            <v>..</v>
          </cell>
          <cell r="E622" t="str">
            <v xml:space="preserve"> </v>
          </cell>
          <cell r="F622" t="str">
            <v>..</v>
          </cell>
          <cell r="G622" t="str">
            <v xml:space="preserve"> </v>
          </cell>
          <cell r="H622" t="str">
            <v>..</v>
          </cell>
          <cell r="I622" t="str">
            <v xml:space="preserve"> </v>
          </cell>
        </row>
        <row r="623">
          <cell r="A623" t="str">
            <v>39. OTHER FIELD(S) NOT ELSEWHERE CLASSIFIED</v>
          </cell>
          <cell r="B623" t="str">
            <v>..</v>
          </cell>
          <cell r="C623" t="str">
            <v xml:space="preserve"> </v>
          </cell>
          <cell r="D623" t="str">
            <v>..</v>
          </cell>
          <cell r="E623" t="str">
            <v xml:space="preserve"> </v>
          </cell>
          <cell r="F623" t="str">
            <v>..</v>
          </cell>
          <cell r="G623" t="str">
            <v xml:space="preserve"> </v>
          </cell>
          <cell r="H623" t="str">
            <v>..</v>
          </cell>
          <cell r="I623" t="str">
            <v xml:space="preserve"> </v>
          </cell>
        </row>
        <row r="624">
          <cell r="A624" t="str">
            <v>40. ALL FIELDS OF SCIENCE - PNP</v>
          </cell>
          <cell r="B624" t="str">
            <v>..</v>
          </cell>
          <cell r="C624" t="str">
            <v xml:space="preserve"> </v>
          </cell>
          <cell r="D624" t="str">
            <v>..</v>
          </cell>
          <cell r="E624" t="str">
            <v xml:space="preserve"> </v>
          </cell>
          <cell r="F624" t="str">
            <v>..</v>
          </cell>
          <cell r="G624" t="str">
            <v xml:space="preserve"> </v>
          </cell>
          <cell r="H624" t="str">
            <v>..</v>
          </cell>
          <cell r="I624" t="str">
            <v xml:space="preserve"> </v>
          </cell>
        </row>
        <row r="625">
          <cell r="A625" t="str">
            <v>-</v>
          </cell>
          <cell r="B625" t="str">
            <v>-</v>
          </cell>
          <cell r="C625" t="str">
            <v>-</v>
          </cell>
          <cell r="D625" t="str">
            <v>-</v>
          </cell>
          <cell r="E625" t="str">
            <v>-</v>
          </cell>
          <cell r="F625" t="str">
            <v>-</v>
          </cell>
          <cell r="G625" t="str">
            <v>-</v>
          </cell>
          <cell r="H625" t="str">
            <v>-</v>
          </cell>
          <cell r="I625" t="str">
            <v>-</v>
          </cell>
        </row>
        <row r="626">
          <cell r="A626" t="str">
            <v>GERD TOTAL</v>
          </cell>
          <cell r="B626" t="str">
            <v xml:space="preserve"> </v>
          </cell>
          <cell r="C626" t="str">
            <v xml:space="preserve"> </v>
          </cell>
          <cell r="D626" t="str">
            <v xml:space="preserve"> </v>
          </cell>
          <cell r="E626" t="str">
            <v xml:space="preserve"> </v>
          </cell>
          <cell r="F626" t="str">
            <v xml:space="preserve"> </v>
          </cell>
          <cell r="G626" t="str">
            <v xml:space="preserve"> </v>
          </cell>
          <cell r="H626" t="str">
            <v xml:space="preserve"> </v>
          </cell>
          <cell r="I626" t="str">
            <v xml:space="preserve"> </v>
          </cell>
        </row>
        <row r="627">
          <cell r="A627" t="str">
            <v xml:space="preserve">  SCIENTIFIC FIELDS</v>
          </cell>
          <cell r="B627" t="str">
            <v xml:space="preserve"> </v>
          </cell>
          <cell r="C627" t="str">
            <v xml:space="preserve"> </v>
          </cell>
          <cell r="D627" t="str">
            <v xml:space="preserve"> </v>
          </cell>
          <cell r="E627" t="str">
            <v xml:space="preserve"> </v>
          </cell>
          <cell r="F627" t="str">
            <v xml:space="preserve"> </v>
          </cell>
          <cell r="G627" t="str">
            <v xml:space="preserve"> </v>
          </cell>
          <cell r="H627" t="str">
            <v xml:space="preserve"> </v>
          </cell>
          <cell r="I627" t="str">
            <v xml:space="preserve"> </v>
          </cell>
        </row>
        <row r="628">
          <cell r="A628" t="str">
            <v>41.    NATURAL SCIENCES</v>
          </cell>
          <cell r="B628" t="str">
            <v>..</v>
          </cell>
          <cell r="C628" t="str">
            <v xml:space="preserve"> </v>
          </cell>
          <cell r="D628" t="str">
            <v>..</v>
          </cell>
          <cell r="E628" t="str">
            <v xml:space="preserve"> </v>
          </cell>
          <cell r="F628" t="str">
            <v>..</v>
          </cell>
          <cell r="G628" t="str">
            <v xml:space="preserve"> </v>
          </cell>
          <cell r="H628" t="str">
            <v>..</v>
          </cell>
          <cell r="I628" t="str">
            <v xml:space="preserve"> </v>
          </cell>
        </row>
        <row r="629">
          <cell r="A629" t="str">
            <v>42.    ENGINEERING</v>
          </cell>
          <cell r="B629" t="str">
            <v>..</v>
          </cell>
          <cell r="C629" t="str">
            <v xml:space="preserve"> </v>
          </cell>
          <cell r="D629" t="str">
            <v>..</v>
          </cell>
          <cell r="E629" t="str">
            <v xml:space="preserve"> </v>
          </cell>
          <cell r="F629" t="str">
            <v>..</v>
          </cell>
          <cell r="G629" t="str">
            <v xml:space="preserve"> </v>
          </cell>
          <cell r="H629" t="str">
            <v>..</v>
          </cell>
          <cell r="I629" t="str">
            <v xml:space="preserve"> </v>
          </cell>
        </row>
        <row r="630">
          <cell r="A630" t="str">
            <v>43.    MEDICAL SCIENCES</v>
          </cell>
          <cell r="B630" t="str">
            <v>..</v>
          </cell>
          <cell r="C630" t="str">
            <v xml:space="preserve"> </v>
          </cell>
          <cell r="D630" t="str">
            <v>..</v>
          </cell>
          <cell r="E630" t="str">
            <v xml:space="preserve"> </v>
          </cell>
          <cell r="F630" t="str">
            <v>..</v>
          </cell>
          <cell r="G630" t="str">
            <v xml:space="preserve"> </v>
          </cell>
          <cell r="H630" t="str">
            <v>..</v>
          </cell>
          <cell r="I630" t="str">
            <v xml:space="preserve"> </v>
          </cell>
        </row>
        <row r="631">
          <cell r="A631" t="str">
            <v>44.    AGRICULTURAL SCIENCES</v>
          </cell>
          <cell r="B631" t="str">
            <v>..</v>
          </cell>
          <cell r="C631" t="str">
            <v xml:space="preserve"> </v>
          </cell>
          <cell r="D631" t="str">
            <v>..</v>
          </cell>
          <cell r="E631" t="str">
            <v xml:space="preserve"> </v>
          </cell>
          <cell r="F631" t="str">
            <v>..</v>
          </cell>
          <cell r="G631" t="str">
            <v xml:space="preserve"> </v>
          </cell>
          <cell r="H631" t="str">
            <v>..</v>
          </cell>
          <cell r="I631" t="str">
            <v xml:space="preserve"> </v>
          </cell>
        </row>
        <row r="632">
          <cell r="A632" t="str">
            <v>45. SUB-TOTAL NSE</v>
          </cell>
          <cell r="B632" t="str">
            <v>..</v>
          </cell>
          <cell r="C632" t="str">
            <v xml:space="preserve"> </v>
          </cell>
          <cell r="D632">
            <v>21044</v>
          </cell>
          <cell r="E632" t="str">
            <v xml:space="preserve"> </v>
          </cell>
          <cell r="F632" t="str">
            <v>..</v>
          </cell>
          <cell r="G632" t="str">
            <v xml:space="preserve"> </v>
          </cell>
          <cell r="H632">
            <v>21376</v>
          </cell>
          <cell r="I632" t="str">
            <v xml:space="preserve"> </v>
          </cell>
        </row>
        <row r="633">
          <cell r="A633" t="str">
            <v>46.    SOCIAL SCIENCES</v>
          </cell>
          <cell r="B633" t="str">
            <v>..</v>
          </cell>
          <cell r="C633" t="str">
            <v xml:space="preserve"> </v>
          </cell>
          <cell r="D633" t="str">
            <v>..</v>
          </cell>
          <cell r="E633" t="str">
            <v xml:space="preserve"> </v>
          </cell>
          <cell r="F633" t="str">
            <v>..</v>
          </cell>
          <cell r="G633" t="str">
            <v xml:space="preserve"> </v>
          </cell>
          <cell r="H633" t="str">
            <v>..</v>
          </cell>
          <cell r="I633" t="str">
            <v xml:space="preserve"> </v>
          </cell>
        </row>
        <row r="634">
          <cell r="A634" t="str">
            <v>47.    HUMANITIES</v>
          </cell>
          <cell r="B634" t="str">
            <v>..</v>
          </cell>
          <cell r="C634" t="str">
            <v xml:space="preserve"> </v>
          </cell>
          <cell r="D634" t="str">
            <v>..</v>
          </cell>
          <cell r="E634" t="str">
            <v xml:space="preserve"> </v>
          </cell>
          <cell r="F634" t="str">
            <v>..</v>
          </cell>
          <cell r="G634" t="str">
            <v xml:space="preserve"> </v>
          </cell>
          <cell r="H634" t="str">
            <v>..</v>
          </cell>
          <cell r="I634" t="str">
            <v xml:space="preserve"> </v>
          </cell>
        </row>
        <row r="635">
          <cell r="A635" t="str">
            <v>48. SUB-TOTAL SSH</v>
          </cell>
          <cell r="B635" t="str">
            <v>..</v>
          </cell>
          <cell r="C635" t="str">
            <v xml:space="preserve"> </v>
          </cell>
          <cell r="D635">
            <v>3833</v>
          </cell>
          <cell r="E635" t="str">
            <v xml:space="preserve"> </v>
          </cell>
          <cell r="F635" t="str">
            <v>..</v>
          </cell>
          <cell r="G635" t="str">
            <v xml:space="preserve"> </v>
          </cell>
          <cell r="H635">
            <v>4024</v>
          </cell>
          <cell r="I635" t="str">
            <v xml:space="preserve"> </v>
          </cell>
        </row>
        <row r="636">
          <cell r="A636" t="str">
            <v>49. OTHER FIELD(S) NOT ELSEWHERE CLASSIFIED</v>
          </cell>
          <cell r="B636" t="str">
            <v>..</v>
          </cell>
          <cell r="C636" t="str">
            <v xml:space="preserve"> </v>
          </cell>
          <cell r="D636" t="str">
            <v>..</v>
          </cell>
          <cell r="E636" t="str">
            <v xml:space="preserve"> </v>
          </cell>
          <cell r="F636" t="str">
            <v>..</v>
          </cell>
          <cell r="G636" t="str">
            <v xml:space="preserve"> </v>
          </cell>
          <cell r="H636" t="str">
            <v>..</v>
          </cell>
          <cell r="I636" t="str">
            <v xml:space="preserve"> </v>
          </cell>
        </row>
        <row r="637">
          <cell r="A637" t="str">
            <v>50. ALL FIELDS OF SCIENCE - TOTAL R&amp;D PERSONNEL</v>
          </cell>
          <cell r="B637" t="str">
            <v>..</v>
          </cell>
          <cell r="C637" t="str">
            <v xml:space="preserve"> </v>
          </cell>
          <cell r="D637">
            <v>24877</v>
          </cell>
          <cell r="E637" t="str">
            <v xml:space="preserve"> </v>
          </cell>
          <cell r="F637" t="str">
            <v>..</v>
          </cell>
          <cell r="G637" t="str">
            <v xml:space="preserve"> </v>
          </cell>
          <cell r="H637">
            <v>25400</v>
          </cell>
        </row>
        <row r="638">
          <cell r="A638" t="str">
            <v>-</v>
          </cell>
          <cell r="B638" t="str">
            <v>-</v>
          </cell>
          <cell r="C638" t="str">
            <v>-</v>
          </cell>
          <cell r="D638" t="str">
            <v>-</v>
          </cell>
          <cell r="E638" t="str">
            <v>-</v>
          </cell>
          <cell r="F638" t="str">
            <v>-</v>
          </cell>
          <cell r="G638" t="str">
            <v>-</v>
          </cell>
          <cell r="H638" t="str">
            <v>-</v>
          </cell>
          <cell r="I638" t="str">
            <v>-</v>
          </cell>
        </row>
        <row r="647">
          <cell r="A647" t="str">
            <v>TOTAL TABLE 8.1  (T. 8.1)</v>
          </cell>
          <cell r="B647" t="str">
            <v/>
          </cell>
          <cell r="C647" t="str">
            <v xml:space="preserve"> </v>
          </cell>
          <cell r="D647" t="str">
            <v>COUNTRY : NORWAY</v>
          </cell>
          <cell r="G647" t="str">
            <v/>
          </cell>
          <cell r="H647" t="str">
            <v xml:space="preserve"> </v>
          </cell>
          <cell r="I647" t="str">
            <v/>
          </cell>
        </row>
        <row r="648">
          <cell r="A648" t="str">
            <v/>
          </cell>
          <cell r="B648" t="str">
            <v/>
          </cell>
          <cell r="C648" t="str">
            <v xml:space="preserve"> </v>
          </cell>
          <cell r="D648" t="str">
            <v/>
          </cell>
          <cell r="E648" t="str">
            <v/>
          </cell>
          <cell r="F648" t="str">
            <v xml:space="preserve"> </v>
          </cell>
          <cell r="G648" t="str">
            <v/>
          </cell>
          <cell r="H648" t="str">
            <v xml:space="preserve"> </v>
          </cell>
          <cell r="I648" t="str">
            <v/>
          </cell>
        </row>
        <row r="649">
          <cell r="A649" t="str">
            <v>TOTAL R&amp;D PERSONNEL: FEMALES</v>
          </cell>
          <cell r="G649" t="str">
            <v/>
          </cell>
          <cell r="H649" t="str">
            <v xml:space="preserve"> </v>
          </cell>
          <cell r="I649" t="str">
            <v/>
          </cell>
        </row>
        <row r="650">
          <cell r="A650" t="str">
            <v>BY SECTOR OF PERFORMANCE AND OCCUPATION</v>
          </cell>
          <cell r="G650" t="str">
            <v/>
          </cell>
          <cell r="H650" t="str">
            <v xml:space="preserve"> </v>
          </cell>
          <cell r="I650" t="str">
            <v/>
          </cell>
        </row>
        <row r="651">
          <cell r="A651" t="str">
            <v xml:space="preserve"> </v>
          </cell>
          <cell r="G651" t="str">
            <v xml:space="preserve"> </v>
          </cell>
          <cell r="H651" t="str">
            <v xml:space="preserve"> </v>
          </cell>
          <cell r="I651" t="str">
            <v xml:space="preserve"> </v>
          </cell>
        </row>
        <row r="652">
          <cell r="A652" t="str">
            <v>UNIT: FULL TIME EQUIVALENT ON R&amp;D</v>
          </cell>
          <cell r="G652" t="str">
            <v/>
          </cell>
          <cell r="H652" t="str">
            <v xml:space="preserve"> </v>
          </cell>
          <cell r="I652" t="str">
            <v/>
          </cell>
        </row>
        <row r="653">
          <cell r="A653" t="str">
            <v>-</v>
          </cell>
          <cell r="B653" t="str">
            <v>-</v>
          </cell>
          <cell r="C653" t="str">
            <v>-</v>
          </cell>
          <cell r="D653" t="str">
            <v>-</v>
          </cell>
          <cell r="E653" t="str">
            <v>-</v>
          </cell>
          <cell r="F653" t="str">
            <v>-</v>
          </cell>
          <cell r="G653" t="str">
            <v>-</v>
          </cell>
          <cell r="H653" t="str">
            <v>-</v>
          </cell>
          <cell r="I653" t="str">
            <v>-</v>
          </cell>
        </row>
        <row r="654">
          <cell r="A654" t="str">
            <v xml:space="preserve"> </v>
          </cell>
          <cell r="B654" t="str">
            <v>1996</v>
          </cell>
          <cell r="C654" t="str">
            <v xml:space="preserve"> </v>
          </cell>
          <cell r="D654" t="str">
            <v>1997</v>
          </cell>
          <cell r="E654" t="str">
            <v xml:space="preserve"> </v>
          </cell>
          <cell r="F654" t="str">
            <v>1998</v>
          </cell>
          <cell r="G654" t="str">
            <v xml:space="preserve"> </v>
          </cell>
          <cell r="H654" t="str">
            <v>1999</v>
          </cell>
          <cell r="I654" t="str">
            <v xml:space="preserve"> </v>
          </cell>
        </row>
        <row r="655">
          <cell r="A655" t="str">
            <v>-</v>
          </cell>
          <cell r="B655" t="str">
            <v>-</v>
          </cell>
          <cell r="C655" t="str">
            <v>-</v>
          </cell>
          <cell r="D655" t="str">
            <v>-</v>
          </cell>
          <cell r="E655" t="str">
            <v>-</v>
          </cell>
          <cell r="F655" t="str">
            <v>-</v>
          </cell>
          <cell r="G655" t="str">
            <v>-</v>
          </cell>
          <cell r="H655" t="str">
            <v>-</v>
          </cell>
          <cell r="I655" t="str">
            <v>-</v>
          </cell>
        </row>
        <row r="656">
          <cell r="A656" t="str">
            <v>BUSINESS ENTERPRISE SECTOR</v>
          </cell>
          <cell r="B656" t="str">
            <v/>
          </cell>
          <cell r="C656" t="str">
            <v xml:space="preserve"> </v>
          </cell>
          <cell r="D656" t="str">
            <v/>
          </cell>
          <cell r="E656" t="str">
            <v xml:space="preserve"> </v>
          </cell>
          <cell r="F656" t="str">
            <v/>
          </cell>
          <cell r="G656" t="str">
            <v xml:space="preserve"> </v>
          </cell>
          <cell r="H656" t="str">
            <v/>
          </cell>
          <cell r="I656" t="str">
            <v xml:space="preserve"> </v>
          </cell>
        </row>
        <row r="657">
          <cell r="A657" t="str">
            <v xml:space="preserve">  OCCUPATION</v>
          </cell>
          <cell r="B657" t="str">
            <v/>
          </cell>
          <cell r="C657" t="str">
            <v xml:space="preserve"> </v>
          </cell>
          <cell r="D657" t="str">
            <v/>
          </cell>
          <cell r="E657" t="str">
            <v xml:space="preserve"> </v>
          </cell>
          <cell r="F657" t="str">
            <v/>
          </cell>
          <cell r="G657" t="str">
            <v xml:space="preserve"> </v>
          </cell>
          <cell r="H657" t="str">
            <v/>
          </cell>
          <cell r="I657" t="str">
            <v xml:space="preserve"> </v>
          </cell>
        </row>
        <row r="658">
          <cell r="A658" t="str">
            <v xml:space="preserve">   1. RSE</v>
          </cell>
          <cell r="B658" t="str">
            <v>..</v>
          </cell>
          <cell r="C658" t="str">
            <v xml:space="preserve"> </v>
          </cell>
          <cell r="D658" t="str">
            <v>..</v>
          </cell>
          <cell r="E658" t="str">
            <v xml:space="preserve"> </v>
          </cell>
          <cell r="F658" t="str">
            <v>..</v>
          </cell>
          <cell r="G658" t="str">
            <v xml:space="preserve"> </v>
          </cell>
          <cell r="H658" t="str">
            <v>..</v>
          </cell>
          <cell r="I658" t="str">
            <v xml:space="preserve"> </v>
          </cell>
        </row>
        <row r="659">
          <cell r="A659" t="str">
            <v xml:space="preserve">   2. TECHNICIANS</v>
          </cell>
          <cell r="B659" t="str">
            <v>..</v>
          </cell>
          <cell r="C659" t="str">
            <v xml:space="preserve"> </v>
          </cell>
          <cell r="D659" t="str">
            <v>..</v>
          </cell>
          <cell r="E659" t="str">
            <v xml:space="preserve"> </v>
          </cell>
          <cell r="F659" t="str">
            <v>..</v>
          </cell>
          <cell r="G659" t="str">
            <v xml:space="preserve"> </v>
          </cell>
          <cell r="H659" t="str">
            <v>..</v>
          </cell>
          <cell r="I659" t="str">
            <v xml:space="preserve"> </v>
          </cell>
        </row>
        <row r="660">
          <cell r="A660" t="str">
            <v xml:space="preserve">   3. OTHER OCCUPATIONS</v>
          </cell>
          <cell r="B660" t="str">
            <v>..</v>
          </cell>
          <cell r="C660" t="str">
            <v xml:space="preserve"> </v>
          </cell>
          <cell r="D660" t="str">
            <v>..</v>
          </cell>
          <cell r="E660" t="str">
            <v xml:space="preserve"> </v>
          </cell>
          <cell r="F660" t="str">
            <v>..</v>
          </cell>
          <cell r="G660" t="str">
            <v xml:space="preserve"> </v>
          </cell>
          <cell r="H660" t="str">
            <v>..</v>
          </cell>
          <cell r="I660" t="str">
            <v xml:space="preserve"> </v>
          </cell>
        </row>
        <row r="661">
          <cell r="A661" t="str">
            <v xml:space="preserve">   4. TOTAL</v>
          </cell>
          <cell r="B661" t="str">
            <v>..</v>
          </cell>
          <cell r="C661" t="str">
            <v xml:space="preserve"> </v>
          </cell>
          <cell r="D661" t="str">
            <v>..</v>
          </cell>
          <cell r="E661" t="str">
            <v xml:space="preserve"> </v>
          </cell>
          <cell r="F661" t="str">
            <v>..</v>
          </cell>
          <cell r="G661" t="str">
            <v xml:space="preserve"> </v>
          </cell>
          <cell r="H661" t="str">
            <v>..</v>
          </cell>
          <cell r="I661" t="str">
            <v xml:space="preserve"> </v>
          </cell>
        </row>
        <row r="662">
          <cell r="A662" t="str">
            <v>-</v>
          </cell>
          <cell r="B662" t="str">
            <v>-</v>
          </cell>
          <cell r="C662" t="str">
            <v>-</v>
          </cell>
          <cell r="D662" t="str">
            <v>-</v>
          </cell>
          <cell r="E662" t="str">
            <v>-</v>
          </cell>
          <cell r="F662" t="str">
            <v>-</v>
          </cell>
          <cell r="G662" t="str">
            <v>-</v>
          </cell>
          <cell r="H662" t="str">
            <v>-</v>
          </cell>
          <cell r="I662" t="str">
            <v>-</v>
          </cell>
        </row>
        <row r="663">
          <cell r="A663" t="str">
            <v>GOVERNMENT SECTOR</v>
          </cell>
          <cell r="B663" t="str">
            <v/>
          </cell>
          <cell r="C663" t="str">
            <v xml:space="preserve"> </v>
          </cell>
          <cell r="D663" t="str">
            <v/>
          </cell>
          <cell r="E663" t="str">
            <v xml:space="preserve"> </v>
          </cell>
          <cell r="F663" t="str">
            <v/>
          </cell>
          <cell r="G663" t="str">
            <v xml:space="preserve"> </v>
          </cell>
          <cell r="H663" t="str">
            <v/>
          </cell>
          <cell r="I663" t="str">
            <v xml:space="preserve"> </v>
          </cell>
        </row>
        <row r="664">
          <cell r="A664" t="str">
            <v xml:space="preserve">  OCCUPATION</v>
          </cell>
          <cell r="B664" t="str">
            <v/>
          </cell>
          <cell r="C664" t="str">
            <v xml:space="preserve"> </v>
          </cell>
          <cell r="D664" t="str">
            <v/>
          </cell>
          <cell r="E664" t="str">
            <v xml:space="preserve"> </v>
          </cell>
          <cell r="F664" t="str">
            <v/>
          </cell>
          <cell r="G664" t="str">
            <v xml:space="preserve"> </v>
          </cell>
          <cell r="H664" t="str">
            <v/>
          </cell>
          <cell r="I664" t="str">
            <v xml:space="preserve"> </v>
          </cell>
        </row>
        <row r="665">
          <cell r="A665" t="str">
            <v xml:space="preserve">   5. RSE</v>
          </cell>
          <cell r="B665" t="str">
            <v>..</v>
          </cell>
          <cell r="C665" t="str">
            <v xml:space="preserve"> </v>
          </cell>
          <cell r="D665" t="str">
            <v>..</v>
          </cell>
          <cell r="E665" t="str">
            <v xml:space="preserve"> </v>
          </cell>
          <cell r="F665" t="str">
            <v>..</v>
          </cell>
          <cell r="G665" t="str">
            <v xml:space="preserve"> </v>
          </cell>
          <cell r="H665" t="str">
            <v>..</v>
          </cell>
          <cell r="I665" t="str">
            <v xml:space="preserve"> </v>
          </cell>
        </row>
        <row r="666">
          <cell r="A666" t="str">
            <v xml:space="preserve">   6. TECHNICIANS</v>
          </cell>
          <cell r="B666" t="str">
            <v>..</v>
          </cell>
          <cell r="C666" t="str">
            <v xml:space="preserve"> </v>
          </cell>
          <cell r="D666" t="str">
            <v>..</v>
          </cell>
          <cell r="E666" t="str">
            <v xml:space="preserve"> </v>
          </cell>
          <cell r="F666" t="str">
            <v>..</v>
          </cell>
          <cell r="G666" t="str">
            <v xml:space="preserve"> </v>
          </cell>
          <cell r="H666" t="str">
            <v>..</v>
          </cell>
          <cell r="I666" t="str">
            <v xml:space="preserve"> </v>
          </cell>
        </row>
        <row r="667">
          <cell r="A667" t="str">
            <v xml:space="preserve">   7. OTHER OCCUPATIONS</v>
          </cell>
          <cell r="B667" t="str">
            <v>..</v>
          </cell>
          <cell r="C667" t="str">
            <v xml:space="preserve"> </v>
          </cell>
          <cell r="D667" t="str">
            <v>..</v>
          </cell>
          <cell r="E667" t="str">
            <v xml:space="preserve"> </v>
          </cell>
          <cell r="F667" t="str">
            <v>..</v>
          </cell>
          <cell r="G667" t="str">
            <v xml:space="preserve"> </v>
          </cell>
          <cell r="H667" t="str">
            <v>..</v>
          </cell>
          <cell r="I667" t="str">
            <v xml:space="preserve"> </v>
          </cell>
        </row>
        <row r="668">
          <cell r="A668" t="str">
            <v xml:space="preserve">   8. TOTAL</v>
          </cell>
          <cell r="B668" t="str">
            <v>..</v>
          </cell>
          <cell r="C668" t="str">
            <v xml:space="preserve"> </v>
          </cell>
          <cell r="D668" t="str">
            <v>..</v>
          </cell>
          <cell r="E668" t="str">
            <v xml:space="preserve"> </v>
          </cell>
          <cell r="F668" t="str">
            <v>..</v>
          </cell>
          <cell r="G668" t="str">
            <v xml:space="preserve"> </v>
          </cell>
          <cell r="H668" t="str">
            <v>..</v>
          </cell>
          <cell r="I668" t="str">
            <v xml:space="preserve"> </v>
          </cell>
        </row>
        <row r="669">
          <cell r="A669" t="str">
            <v>-</v>
          </cell>
          <cell r="B669" t="str">
            <v>-</v>
          </cell>
          <cell r="C669" t="str">
            <v>-</v>
          </cell>
          <cell r="D669" t="str">
            <v>-</v>
          </cell>
          <cell r="E669" t="str">
            <v>-</v>
          </cell>
          <cell r="F669" t="str">
            <v>-</v>
          </cell>
          <cell r="G669" t="str">
            <v>-</v>
          </cell>
          <cell r="H669" t="str">
            <v>-</v>
          </cell>
          <cell r="I669" t="str">
            <v>-</v>
          </cell>
        </row>
        <row r="670">
          <cell r="A670" t="str">
            <v>HIGHER EDUCATION SECTOR</v>
          </cell>
          <cell r="B670" t="str">
            <v/>
          </cell>
          <cell r="C670" t="str">
            <v xml:space="preserve"> </v>
          </cell>
          <cell r="D670" t="str">
            <v/>
          </cell>
          <cell r="E670" t="str">
            <v xml:space="preserve"> </v>
          </cell>
          <cell r="F670" t="str">
            <v/>
          </cell>
          <cell r="G670" t="str">
            <v xml:space="preserve"> </v>
          </cell>
          <cell r="H670" t="str">
            <v/>
          </cell>
          <cell r="I670" t="str">
            <v xml:space="preserve"> </v>
          </cell>
        </row>
        <row r="671">
          <cell r="A671" t="str">
            <v xml:space="preserve">  OCCUPATION</v>
          </cell>
          <cell r="B671" t="str">
            <v/>
          </cell>
          <cell r="C671" t="str">
            <v xml:space="preserve"> </v>
          </cell>
          <cell r="D671" t="str">
            <v/>
          </cell>
          <cell r="E671" t="str">
            <v xml:space="preserve"> </v>
          </cell>
          <cell r="F671" t="str">
            <v/>
          </cell>
          <cell r="G671" t="str">
            <v xml:space="preserve"> </v>
          </cell>
          <cell r="H671" t="str">
            <v/>
          </cell>
          <cell r="I671" t="str">
            <v xml:space="preserve"> </v>
          </cell>
        </row>
        <row r="672">
          <cell r="A672" t="str">
            <v xml:space="preserve">   9. RSE</v>
          </cell>
          <cell r="B672" t="str">
            <v>..</v>
          </cell>
          <cell r="C672" t="str">
            <v xml:space="preserve"> </v>
          </cell>
          <cell r="D672" t="str">
            <v>..</v>
          </cell>
          <cell r="E672" t="str">
            <v xml:space="preserve"> </v>
          </cell>
          <cell r="F672" t="str">
            <v>..</v>
          </cell>
          <cell r="G672" t="str">
            <v xml:space="preserve"> </v>
          </cell>
          <cell r="H672" t="str">
            <v>..</v>
          </cell>
          <cell r="I672" t="str">
            <v xml:space="preserve"> </v>
          </cell>
        </row>
        <row r="673">
          <cell r="A673" t="str">
            <v xml:space="preserve">  10. TECHNICIANS</v>
          </cell>
          <cell r="B673" t="str">
            <v>..</v>
          </cell>
          <cell r="C673" t="str">
            <v xml:space="preserve"> </v>
          </cell>
          <cell r="D673" t="str">
            <v>..</v>
          </cell>
          <cell r="E673" t="str">
            <v xml:space="preserve"> </v>
          </cell>
          <cell r="F673" t="str">
            <v>..</v>
          </cell>
          <cell r="G673" t="str">
            <v xml:space="preserve"> </v>
          </cell>
          <cell r="H673" t="str">
            <v>..</v>
          </cell>
          <cell r="I673" t="str">
            <v xml:space="preserve"> </v>
          </cell>
        </row>
        <row r="674">
          <cell r="A674" t="str">
            <v xml:space="preserve">  11. OTHER OCCUPATIONS</v>
          </cell>
          <cell r="B674" t="str">
            <v>..</v>
          </cell>
          <cell r="C674" t="str">
            <v xml:space="preserve"> </v>
          </cell>
          <cell r="D674" t="str">
            <v>..</v>
          </cell>
          <cell r="E674" t="str">
            <v xml:space="preserve"> </v>
          </cell>
          <cell r="F674" t="str">
            <v>..</v>
          </cell>
          <cell r="G674" t="str">
            <v xml:space="preserve"> </v>
          </cell>
          <cell r="H674" t="str">
            <v>..</v>
          </cell>
          <cell r="I674" t="str">
            <v xml:space="preserve"> </v>
          </cell>
        </row>
        <row r="675">
          <cell r="A675" t="str">
            <v xml:space="preserve">  12. TOTAL</v>
          </cell>
          <cell r="B675" t="str">
            <v>..</v>
          </cell>
          <cell r="C675" t="str">
            <v xml:space="preserve"> </v>
          </cell>
          <cell r="D675" t="str">
            <v>..</v>
          </cell>
          <cell r="E675" t="str">
            <v xml:space="preserve"> </v>
          </cell>
          <cell r="F675" t="str">
            <v>..</v>
          </cell>
          <cell r="G675" t="str">
            <v xml:space="preserve"> </v>
          </cell>
          <cell r="H675" t="str">
            <v>..</v>
          </cell>
          <cell r="I675" t="str">
            <v xml:space="preserve"> </v>
          </cell>
        </row>
        <row r="676">
          <cell r="A676" t="str">
            <v>-</v>
          </cell>
          <cell r="B676" t="str">
            <v>-</v>
          </cell>
          <cell r="C676" t="str">
            <v>-</v>
          </cell>
          <cell r="D676" t="str">
            <v>-</v>
          </cell>
          <cell r="E676" t="str">
            <v>-</v>
          </cell>
          <cell r="F676" t="str">
            <v>-</v>
          </cell>
          <cell r="G676" t="str">
            <v>-</v>
          </cell>
          <cell r="H676" t="str">
            <v>-</v>
          </cell>
          <cell r="I676" t="str">
            <v>-</v>
          </cell>
        </row>
        <row r="677">
          <cell r="A677" t="str">
            <v>PRIVATE NON-PROFIT SECTOR</v>
          </cell>
          <cell r="B677" t="str">
            <v/>
          </cell>
          <cell r="C677" t="str">
            <v xml:space="preserve"> </v>
          </cell>
          <cell r="D677" t="str">
            <v/>
          </cell>
          <cell r="E677" t="str">
            <v xml:space="preserve"> </v>
          </cell>
          <cell r="F677" t="str">
            <v/>
          </cell>
          <cell r="G677" t="str">
            <v xml:space="preserve"> </v>
          </cell>
          <cell r="H677" t="str">
            <v/>
          </cell>
          <cell r="I677" t="str">
            <v xml:space="preserve"> </v>
          </cell>
        </row>
        <row r="678">
          <cell r="A678" t="str">
            <v xml:space="preserve">  OCCUPATION</v>
          </cell>
          <cell r="B678" t="str">
            <v/>
          </cell>
          <cell r="C678" t="str">
            <v xml:space="preserve"> </v>
          </cell>
          <cell r="D678" t="str">
            <v/>
          </cell>
          <cell r="E678" t="str">
            <v xml:space="preserve"> </v>
          </cell>
          <cell r="F678" t="str">
            <v/>
          </cell>
          <cell r="G678" t="str">
            <v xml:space="preserve"> </v>
          </cell>
          <cell r="H678" t="str">
            <v/>
          </cell>
          <cell r="I678" t="str">
            <v xml:space="preserve"> </v>
          </cell>
        </row>
        <row r="679">
          <cell r="A679" t="str">
            <v xml:space="preserve">  13. RSE</v>
          </cell>
          <cell r="B679" t="str">
            <v>..</v>
          </cell>
          <cell r="C679" t="str">
            <v xml:space="preserve"> </v>
          </cell>
          <cell r="D679" t="str">
            <v>..</v>
          </cell>
          <cell r="E679" t="str">
            <v xml:space="preserve"> </v>
          </cell>
          <cell r="F679" t="str">
            <v>..</v>
          </cell>
          <cell r="G679" t="str">
            <v xml:space="preserve"> </v>
          </cell>
          <cell r="H679" t="str">
            <v>..</v>
          </cell>
          <cell r="I679" t="str">
            <v xml:space="preserve"> </v>
          </cell>
        </row>
        <row r="680">
          <cell r="A680" t="str">
            <v xml:space="preserve">  14. TECHNICIANS</v>
          </cell>
          <cell r="B680" t="str">
            <v>..</v>
          </cell>
          <cell r="C680" t="str">
            <v xml:space="preserve"> </v>
          </cell>
          <cell r="D680" t="str">
            <v>..</v>
          </cell>
          <cell r="E680" t="str">
            <v xml:space="preserve"> </v>
          </cell>
          <cell r="F680" t="str">
            <v>..</v>
          </cell>
          <cell r="G680" t="str">
            <v xml:space="preserve"> </v>
          </cell>
          <cell r="H680" t="str">
            <v>..</v>
          </cell>
          <cell r="I680" t="str">
            <v xml:space="preserve"> </v>
          </cell>
        </row>
        <row r="681">
          <cell r="A681" t="str">
            <v xml:space="preserve">  15. OTHER OCCUPATIONS</v>
          </cell>
          <cell r="B681" t="str">
            <v>..</v>
          </cell>
          <cell r="C681" t="str">
            <v xml:space="preserve"> </v>
          </cell>
          <cell r="D681" t="str">
            <v>..</v>
          </cell>
          <cell r="E681" t="str">
            <v xml:space="preserve"> </v>
          </cell>
          <cell r="F681" t="str">
            <v>..</v>
          </cell>
          <cell r="G681" t="str">
            <v xml:space="preserve"> </v>
          </cell>
          <cell r="H681" t="str">
            <v>..</v>
          </cell>
          <cell r="I681" t="str">
            <v xml:space="preserve"> </v>
          </cell>
        </row>
        <row r="682">
          <cell r="A682" t="str">
            <v xml:space="preserve">  16. TOTAL</v>
          </cell>
          <cell r="B682" t="str">
            <v>..</v>
          </cell>
          <cell r="C682" t="str">
            <v xml:space="preserve"> </v>
          </cell>
          <cell r="D682" t="str">
            <v>..</v>
          </cell>
          <cell r="E682" t="str">
            <v xml:space="preserve"> </v>
          </cell>
          <cell r="F682" t="str">
            <v>..</v>
          </cell>
          <cell r="G682" t="str">
            <v xml:space="preserve"> </v>
          </cell>
          <cell r="H682" t="str">
            <v>..</v>
          </cell>
          <cell r="I682" t="str">
            <v xml:space="preserve"> </v>
          </cell>
        </row>
        <row r="683">
          <cell r="A683" t="str">
            <v>-</v>
          </cell>
          <cell r="B683" t="str">
            <v>-</v>
          </cell>
          <cell r="C683" t="str">
            <v>-</v>
          </cell>
          <cell r="D683" t="str">
            <v>-</v>
          </cell>
          <cell r="E683" t="str">
            <v>-</v>
          </cell>
          <cell r="F683" t="str">
            <v>-</v>
          </cell>
          <cell r="G683" t="str">
            <v>-</v>
          </cell>
          <cell r="H683" t="str">
            <v>-</v>
          </cell>
          <cell r="I683" t="str">
            <v>-</v>
          </cell>
        </row>
        <row r="684">
          <cell r="A684" t="str">
            <v>NATIONAL TOTAL</v>
          </cell>
          <cell r="B684" t="str">
            <v/>
          </cell>
          <cell r="C684" t="str">
            <v xml:space="preserve"> </v>
          </cell>
          <cell r="D684" t="str">
            <v/>
          </cell>
          <cell r="E684" t="str">
            <v xml:space="preserve"> </v>
          </cell>
          <cell r="F684" t="str">
            <v/>
          </cell>
          <cell r="G684" t="str">
            <v xml:space="preserve"> </v>
          </cell>
          <cell r="H684" t="str">
            <v/>
          </cell>
          <cell r="I684" t="str">
            <v xml:space="preserve"> </v>
          </cell>
        </row>
        <row r="685">
          <cell r="A685" t="str">
            <v xml:space="preserve">  OCCUPATION</v>
          </cell>
          <cell r="B685" t="str">
            <v/>
          </cell>
          <cell r="C685" t="str">
            <v xml:space="preserve"> </v>
          </cell>
          <cell r="D685" t="str">
            <v/>
          </cell>
          <cell r="E685" t="str">
            <v xml:space="preserve"> </v>
          </cell>
          <cell r="F685" t="str">
            <v/>
          </cell>
          <cell r="G685" t="str">
            <v xml:space="preserve"> </v>
          </cell>
          <cell r="H685" t="str">
            <v/>
          </cell>
          <cell r="I685" t="str">
            <v xml:space="preserve"> </v>
          </cell>
        </row>
        <row r="686">
          <cell r="A686" t="str">
            <v xml:space="preserve">  17. RSE</v>
          </cell>
          <cell r="B686" t="str">
            <v>..</v>
          </cell>
          <cell r="C686" t="str">
            <v xml:space="preserve"> </v>
          </cell>
          <cell r="D686" t="str">
            <v>..</v>
          </cell>
          <cell r="E686" t="str">
            <v xml:space="preserve"> </v>
          </cell>
          <cell r="F686" t="str">
            <v>..</v>
          </cell>
          <cell r="G686" t="str">
            <v xml:space="preserve"> </v>
          </cell>
          <cell r="H686" t="str">
            <v>..</v>
          </cell>
          <cell r="I686" t="str">
            <v xml:space="preserve"> </v>
          </cell>
        </row>
        <row r="687">
          <cell r="A687" t="str">
            <v xml:space="preserve">  18. TECHNICIANS</v>
          </cell>
          <cell r="B687" t="str">
            <v>..</v>
          </cell>
          <cell r="C687" t="str">
            <v xml:space="preserve"> </v>
          </cell>
          <cell r="D687" t="str">
            <v>..</v>
          </cell>
          <cell r="E687" t="str">
            <v xml:space="preserve"> </v>
          </cell>
          <cell r="F687" t="str">
            <v>..</v>
          </cell>
          <cell r="G687" t="str">
            <v xml:space="preserve"> </v>
          </cell>
          <cell r="H687" t="str">
            <v>..</v>
          </cell>
          <cell r="I687" t="str">
            <v xml:space="preserve"> </v>
          </cell>
        </row>
        <row r="688">
          <cell r="A688" t="str">
            <v xml:space="preserve">  19. OTHER OCCUPATIONS</v>
          </cell>
          <cell r="B688" t="str">
            <v>..</v>
          </cell>
          <cell r="C688" t="str">
            <v xml:space="preserve"> </v>
          </cell>
          <cell r="D688" t="str">
            <v>..</v>
          </cell>
          <cell r="E688" t="str">
            <v xml:space="preserve"> </v>
          </cell>
          <cell r="F688" t="str">
            <v>..</v>
          </cell>
          <cell r="G688" t="str">
            <v xml:space="preserve"> </v>
          </cell>
          <cell r="H688" t="str">
            <v>..</v>
          </cell>
          <cell r="I688" t="str">
            <v xml:space="preserve"> </v>
          </cell>
        </row>
        <row r="689">
          <cell r="A689" t="str">
            <v xml:space="preserve">  20. TOTAL R&amp;D PERSONNEL - FEMALES</v>
          </cell>
          <cell r="B689" t="str">
            <v>..</v>
          </cell>
          <cell r="C689" t="str">
            <v xml:space="preserve"> </v>
          </cell>
          <cell r="D689" t="str">
            <v>..</v>
          </cell>
          <cell r="E689" t="str">
            <v xml:space="preserve"> </v>
          </cell>
          <cell r="F689" t="str">
            <v>..</v>
          </cell>
          <cell r="G689" t="str">
            <v xml:space="preserve"> </v>
          </cell>
          <cell r="H689" t="str">
            <v>..</v>
          </cell>
          <cell r="I689" t="str">
            <v xml:space="preserve"> </v>
          </cell>
        </row>
        <row r="690">
          <cell r="A690" t="str">
            <v>-</v>
          </cell>
          <cell r="B690" t="str">
            <v>-</v>
          </cell>
          <cell r="C690" t="str">
            <v>-</v>
          </cell>
          <cell r="D690" t="str">
            <v>-</v>
          </cell>
          <cell r="E690" t="str">
            <v>-</v>
          </cell>
          <cell r="F690" t="str">
            <v>-</v>
          </cell>
          <cell r="G690" t="str">
            <v>-</v>
          </cell>
          <cell r="H690" t="str">
            <v>-</v>
          </cell>
          <cell r="I690" t="str">
            <v>-</v>
          </cell>
        </row>
        <row r="757">
          <cell r="A757" t="str">
            <v>TOTAL TABLE 9.1  (T. 9.1)</v>
          </cell>
          <cell r="B757" t="str">
            <v/>
          </cell>
          <cell r="C757" t="str">
            <v/>
          </cell>
          <cell r="D757" t="str">
            <v>COUNTRY : NORWAY</v>
          </cell>
          <cell r="G757" t="str">
            <v/>
          </cell>
          <cell r="H757" t="str">
            <v xml:space="preserve"> </v>
          </cell>
          <cell r="I757" t="str">
            <v xml:space="preserve"> </v>
          </cell>
        </row>
        <row r="758">
          <cell r="A758" t="str">
            <v xml:space="preserve"> </v>
          </cell>
          <cell r="B758" t="str">
            <v xml:space="preserve"> </v>
          </cell>
          <cell r="C758" t="str">
            <v xml:space="preserve"> </v>
          </cell>
          <cell r="D758" t="str">
            <v xml:space="preserve"> </v>
          </cell>
          <cell r="E758" t="str">
            <v xml:space="preserve"> </v>
          </cell>
          <cell r="F758" t="str">
            <v xml:space="preserve"> </v>
          </cell>
          <cell r="G758" t="str">
            <v xml:space="preserve"> </v>
          </cell>
          <cell r="H758" t="str">
            <v xml:space="preserve"> </v>
          </cell>
          <cell r="I758" t="str">
            <v xml:space="preserve"> </v>
          </cell>
        </row>
        <row r="759">
          <cell r="A759" t="str">
            <v>TOTAL R&amp;D PERSONNEL: FEMALES</v>
          </cell>
          <cell r="G759" t="str">
            <v/>
          </cell>
          <cell r="H759" t="str">
            <v/>
          </cell>
          <cell r="I759" t="str">
            <v/>
          </cell>
        </row>
        <row r="760">
          <cell r="A760" t="str">
            <v>BY SECTOR OF PERFORMANCE</v>
          </cell>
          <cell r="G760" t="str">
            <v xml:space="preserve"> </v>
          </cell>
          <cell r="H760" t="str">
            <v/>
          </cell>
          <cell r="I760" t="str">
            <v/>
          </cell>
        </row>
        <row r="761">
          <cell r="A761" t="str">
            <v>AND FORMAL QUALIFICATION</v>
          </cell>
          <cell r="G761" t="str">
            <v xml:space="preserve"> </v>
          </cell>
          <cell r="H761" t="str">
            <v xml:space="preserve"> </v>
          </cell>
          <cell r="I761" t="str">
            <v xml:space="preserve"> </v>
          </cell>
        </row>
        <row r="762">
          <cell r="A762" t="str">
            <v>UNIT: FULL TIME EQUIVALENT ON R&amp;D</v>
          </cell>
          <cell r="G762" t="str">
            <v/>
          </cell>
          <cell r="H762" t="str">
            <v/>
          </cell>
          <cell r="I762" t="str">
            <v/>
          </cell>
        </row>
        <row r="763">
          <cell r="A763" t="str">
            <v>-</v>
          </cell>
          <cell r="B763" t="str">
            <v>-</v>
          </cell>
          <cell r="C763" t="str">
            <v>-</v>
          </cell>
          <cell r="D763" t="str">
            <v>-</v>
          </cell>
          <cell r="E763" t="str">
            <v>-</v>
          </cell>
          <cell r="F763" t="str">
            <v>-</v>
          </cell>
          <cell r="G763" t="str">
            <v>-</v>
          </cell>
          <cell r="H763" t="str">
            <v>-</v>
          </cell>
          <cell r="I763" t="str">
            <v>-</v>
          </cell>
        </row>
        <row r="764">
          <cell r="A764" t="str">
            <v xml:space="preserve"> </v>
          </cell>
          <cell r="B764" t="str">
            <v>1996</v>
          </cell>
          <cell r="C764" t="str">
            <v xml:space="preserve"> </v>
          </cell>
          <cell r="D764" t="str">
            <v>1997</v>
          </cell>
          <cell r="E764" t="str">
            <v xml:space="preserve"> </v>
          </cell>
          <cell r="F764" t="str">
            <v>1998</v>
          </cell>
          <cell r="G764" t="str">
            <v xml:space="preserve"> </v>
          </cell>
          <cell r="H764" t="str">
            <v>1999</v>
          </cell>
          <cell r="I764" t="str">
            <v xml:space="preserve"> </v>
          </cell>
        </row>
        <row r="765">
          <cell r="A765" t="str">
            <v>-</v>
          </cell>
          <cell r="B765" t="str">
            <v>-</v>
          </cell>
          <cell r="C765" t="str">
            <v>-</v>
          </cell>
          <cell r="D765" t="str">
            <v>-</v>
          </cell>
          <cell r="E765" t="str">
            <v>-</v>
          </cell>
          <cell r="F765" t="str">
            <v>-</v>
          </cell>
          <cell r="G765" t="str">
            <v>-</v>
          </cell>
          <cell r="H765" t="str">
            <v>-</v>
          </cell>
          <cell r="I765" t="str">
            <v>-</v>
          </cell>
        </row>
        <row r="766">
          <cell r="A766" t="str">
            <v>BUSINESS ENTERPRISE SECTOR</v>
          </cell>
          <cell r="B766" t="str">
            <v/>
          </cell>
          <cell r="C766" t="str">
            <v/>
          </cell>
          <cell r="D766" t="str">
            <v/>
          </cell>
          <cell r="E766" t="str">
            <v/>
          </cell>
          <cell r="F766" t="str">
            <v xml:space="preserve"> </v>
          </cell>
          <cell r="G766" t="str">
            <v/>
          </cell>
          <cell r="H766" t="str">
            <v/>
          </cell>
          <cell r="I766" t="str">
            <v/>
          </cell>
        </row>
        <row r="767">
          <cell r="A767" t="str">
            <v xml:space="preserve">  QUALIFICATION</v>
          </cell>
          <cell r="B767" t="str">
            <v/>
          </cell>
          <cell r="C767" t="str">
            <v/>
          </cell>
          <cell r="D767" t="str">
            <v/>
          </cell>
          <cell r="E767" t="str">
            <v/>
          </cell>
          <cell r="F767" t="str">
            <v xml:space="preserve"> </v>
          </cell>
          <cell r="G767" t="str">
            <v/>
          </cell>
          <cell r="H767" t="str">
            <v/>
          </cell>
          <cell r="I767" t="str">
            <v/>
          </cell>
        </row>
        <row r="768">
          <cell r="A768" t="str">
            <v xml:space="preserve">   1. UNIVERSITY PhD LEVEL DEGREES</v>
          </cell>
          <cell r="B768" t="str">
            <v>..</v>
          </cell>
          <cell r="C768" t="str">
            <v xml:space="preserve"> </v>
          </cell>
          <cell r="D768" t="str">
            <v>..</v>
          </cell>
          <cell r="E768" t="str">
            <v xml:space="preserve"> </v>
          </cell>
          <cell r="F768" t="str">
            <v>..</v>
          </cell>
          <cell r="G768" t="str">
            <v xml:space="preserve"> </v>
          </cell>
          <cell r="H768" t="str">
            <v>..</v>
          </cell>
          <cell r="I768" t="str">
            <v xml:space="preserve"> </v>
          </cell>
        </row>
        <row r="769">
          <cell r="A769" t="str">
            <v xml:space="preserve">   2. OTHER UNIVERSITY DEGREES</v>
          </cell>
          <cell r="B769" t="str">
            <v>..</v>
          </cell>
          <cell r="C769" t="str">
            <v xml:space="preserve"> </v>
          </cell>
          <cell r="D769" t="str">
            <v>..</v>
          </cell>
          <cell r="E769" t="str">
            <v xml:space="preserve"> </v>
          </cell>
          <cell r="F769" t="str">
            <v>..</v>
          </cell>
          <cell r="G769" t="str">
            <v xml:space="preserve"> </v>
          </cell>
          <cell r="H769" t="str">
            <v>..</v>
          </cell>
          <cell r="I769" t="str">
            <v xml:space="preserve"> </v>
          </cell>
        </row>
        <row r="770">
          <cell r="A770" t="str">
            <v xml:space="preserve">   3. SUB TOTAL UNIVERSITY DEGREES</v>
          </cell>
          <cell r="B770" t="str">
            <v>..</v>
          </cell>
          <cell r="C770" t="str">
            <v xml:space="preserve"> </v>
          </cell>
          <cell r="D770" t="str">
            <v>..</v>
          </cell>
          <cell r="E770" t="str">
            <v xml:space="preserve"> </v>
          </cell>
          <cell r="F770" t="str">
            <v>..</v>
          </cell>
          <cell r="G770" t="str">
            <v xml:space="preserve"> </v>
          </cell>
          <cell r="H770" t="str">
            <v>..</v>
          </cell>
          <cell r="I770" t="str">
            <v xml:space="preserve"> </v>
          </cell>
        </row>
        <row r="771">
          <cell r="A771" t="str">
            <v xml:space="preserve">   4. OTHER POST-SECONDARY</v>
          </cell>
          <cell r="B771" t="str">
            <v>..</v>
          </cell>
          <cell r="C771" t="str">
            <v xml:space="preserve"> </v>
          </cell>
          <cell r="D771" t="str">
            <v>..</v>
          </cell>
          <cell r="E771" t="str">
            <v xml:space="preserve"> </v>
          </cell>
          <cell r="F771" t="str">
            <v>..</v>
          </cell>
          <cell r="G771" t="str">
            <v xml:space="preserve"> </v>
          </cell>
          <cell r="H771" t="str">
            <v>..</v>
          </cell>
          <cell r="I771" t="str">
            <v xml:space="preserve"> </v>
          </cell>
        </row>
        <row r="772">
          <cell r="A772" t="str">
            <v xml:space="preserve">   5. SECONDARY</v>
          </cell>
          <cell r="B772" t="str">
            <v>..</v>
          </cell>
          <cell r="C772" t="str">
            <v xml:space="preserve"> </v>
          </cell>
          <cell r="D772" t="str">
            <v>..</v>
          </cell>
          <cell r="E772" t="str">
            <v xml:space="preserve"> </v>
          </cell>
          <cell r="F772" t="str">
            <v>..</v>
          </cell>
          <cell r="G772" t="str">
            <v xml:space="preserve"> </v>
          </cell>
          <cell r="H772" t="str">
            <v>..</v>
          </cell>
          <cell r="I772" t="str">
            <v xml:space="preserve"> </v>
          </cell>
        </row>
        <row r="773">
          <cell r="A773" t="str">
            <v xml:space="preserve">   6. OTHER</v>
          </cell>
          <cell r="B773" t="str">
            <v>..</v>
          </cell>
          <cell r="C773" t="str">
            <v xml:space="preserve"> </v>
          </cell>
          <cell r="D773" t="str">
            <v>..</v>
          </cell>
          <cell r="E773" t="str">
            <v xml:space="preserve"> </v>
          </cell>
          <cell r="F773" t="str">
            <v>..</v>
          </cell>
          <cell r="G773" t="str">
            <v xml:space="preserve"> </v>
          </cell>
          <cell r="H773" t="str">
            <v>..</v>
          </cell>
          <cell r="I773" t="str">
            <v xml:space="preserve"> </v>
          </cell>
        </row>
        <row r="774">
          <cell r="A774" t="str">
            <v xml:space="preserve">   7. NOT SPECIFIED</v>
          </cell>
          <cell r="B774" t="str">
            <v>..</v>
          </cell>
          <cell r="C774" t="str">
            <v xml:space="preserve"> </v>
          </cell>
          <cell r="D774" t="str">
            <v>..</v>
          </cell>
          <cell r="E774" t="str">
            <v xml:space="preserve"> </v>
          </cell>
          <cell r="F774" t="str">
            <v>..</v>
          </cell>
          <cell r="G774" t="str">
            <v xml:space="preserve"> </v>
          </cell>
          <cell r="H774" t="str">
            <v>..</v>
          </cell>
          <cell r="I774" t="str">
            <v xml:space="preserve"> </v>
          </cell>
        </row>
        <row r="775">
          <cell r="A775" t="str">
            <v xml:space="preserve">   8. TOTAL</v>
          </cell>
          <cell r="B775" t="str">
            <v>..</v>
          </cell>
          <cell r="C775" t="str">
            <v xml:space="preserve"> </v>
          </cell>
          <cell r="D775" t="str">
            <v>..</v>
          </cell>
          <cell r="E775" t="str">
            <v xml:space="preserve"> </v>
          </cell>
          <cell r="F775" t="str">
            <v>..</v>
          </cell>
          <cell r="G775" t="str">
            <v xml:space="preserve"> </v>
          </cell>
          <cell r="H775" t="str">
            <v>..</v>
          </cell>
          <cell r="I775" t="str">
            <v xml:space="preserve"> </v>
          </cell>
        </row>
        <row r="776">
          <cell r="A776" t="str">
            <v>-</v>
          </cell>
          <cell r="B776" t="str">
            <v>-</v>
          </cell>
          <cell r="C776" t="str">
            <v>-</v>
          </cell>
          <cell r="D776" t="str">
            <v>-</v>
          </cell>
          <cell r="E776" t="str">
            <v>-</v>
          </cell>
          <cell r="F776" t="str">
            <v>-</v>
          </cell>
          <cell r="G776" t="str">
            <v>-</v>
          </cell>
          <cell r="H776" t="str">
            <v>-</v>
          </cell>
          <cell r="I776" t="str">
            <v>-</v>
          </cell>
        </row>
        <row r="777">
          <cell r="A777" t="str">
            <v>GOVERNMENT SECTOR</v>
          </cell>
          <cell r="B777" t="str">
            <v/>
          </cell>
          <cell r="C777" t="str">
            <v/>
          </cell>
          <cell r="D777" t="str">
            <v/>
          </cell>
          <cell r="E777" t="str">
            <v/>
          </cell>
          <cell r="F777" t="str">
            <v/>
          </cell>
          <cell r="G777" t="str">
            <v/>
          </cell>
          <cell r="H777" t="str">
            <v/>
          </cell>
          <cell r="I777" t="str">
            <v/>
          </cell>
        </row>
        <row r="778">
          <cell r="A778" t="str">
            <v xml:space="preserve">  QUALIFICATION</v>
          </cell>
          <cell r="B778" t="str">
            <v/>
          </cell>
          <cell r="C778" t="str">
            <v/>
          </cell>
          <cell r="D778" t="str">
            <v/>
          </cell>
          <cell r="E778" t="str">
            <v/>
          </cell>
          <cell r="F778" t="str">
            <v/>
          </cell>
          <cell r="G778" t="str">
            <v/>
          </cell>
          <cell r="H778" t="str">
            <v/>
          </cell>
          <cell r="I778" t="str">
            <v/>
          </cell>
        </row>
        <row r="779">
          <cell r="A779" t="str">
            <v xml:space="preserve">   9. UNIVERSITY PhD LEVEL DEGREES</v>
          </cell>
          <cell r="B779" t="str">
            <v>..</v>
          </cell>
          <cell r="C779" t="str">
            <v xml:space="preserve"> </v>
          </cell>
          <cell r="D779" t="str">
            <v>..</v>
          </cell>
          <cell r="E779" t="str">
            <v xml:space="preserve"> </v>
          </cell>
          <cell r="F779" t="str">
            <v>..</v>
          </cell>
          <cell r="G779" t="str">
            <v xml:space="preserve"> </v>
          </cell>
          <cell r="H779" t="str">
            <v>..</v>
          </cell>
          <cell r="I779" t="str">
            <v xml:space="preserve"> </v>
          </cell>
        </row>
        <row r="780">
          <cell r="A780" t="str">
            <v xml:space="preserve">  10. OTHER UNIVERSITY DEGREES</v>
          </cell>
          <cell r="B780" t="str">
            <v>..</v>
          </cell>
          <cell r="C780" t="str">
            <v xml:space="preserve"> </v>
          </cell>
          <cell r="D780" t="str">
            <v>..</v>
          </cell>
          <cell r="E780" t="str">
            <v xml:space="preserve"> </v>
          </cell>
          <cell r="F780" t="str">
            <v>..</v>
          </cell>
          <cell r="G780" t="str">
            <v xml:space="preserve"> </v>
          </cell>
          <cell r="H780" t="str">
            <v>..</v>
          </cell>
          <cell r="I780" t="str">
            <v xml:space="preserve"> </v>
          </cell>
        </row>
        <row r="781">
          <cell r="A781" t="str">
            <v xml:space="preserve">  11. SUB TOTAL UNIVERSITY DEGREES</v>
          </cell>
          <cell r="B781" t="str">
            <v>..</v>
          </cell>
          <cell r="C781" t="str">
            <v xml:space="preserve"> </v>
          </cell>
          <cell r="D781" t="str">
            <v>..</v>
          </cell>
          <cell r="E781" t="str">
            <v xml:space="preserve"> </v>
          </cell>
          <cell r="F781" t="str">
            <v>..</v>
          </cell>
          <cell r="G781" t="str">
            <v xml:space="preserve"> </v>
          </cell>
          <cell r="H781" t="str">
            <v>..</v>
          </cell>
          <cell r="I781" t="str">
            <v xml:space="preserve"> </v>
          </cell>
        </row>
        <row r="782">
          <cell r="A782" t="str">
            <v xml:space="preserve">  12. OTHER POST-SECONDARY</v>
          </cell>
          <cell r="B782" t="str">
            <v>..</v>
          </cell>
          <cell r="C782" t="str">
            <v xml:space="preserve"> </v>
          </cell>
          <cell r="D782" t="str">
            <v>..</v>
          </cell>
          <cell r="E782" t="str">
            <v xml:space="preserve"> </v>
          </cell>
          <cell r="F782" t="str">
            <v>..</v>
          </cell>
          <cell r="G782" t="str">
            <v xml:space="preserve"> </v>
          </cell>
          <cell r="H782" t="str">
            <v>..</v>
          </cell>
          <cell r="I782" t="str">
            <v xml:space="preserve"> </v>
          </cell>
        </row>
        <row r="783">
          <cell r="A783" t="str">
            <v xml:space="preserve">  13. SECONDARY</v>
          </cell>
          <cell r="B783" t="str">
            <v>..</v>
          </cell>
          <cell r="C783" t="str">
            <v xml:space="preserve"> </v>
          </cell>
          <cell r="D783" t="str">
            <v>..</v>
          </cell>
          <cell r="E783" t="str">
            <v xml:space="preserve"> </v>
          </cell>
          <cell r="F783" t="str">
            <v>..</v>
          </cell>
          <cell r="G783" t="str">
            <v xml:space="preserve"> </v>
          </cell>
          <cell r="H783" t="str">
            <v>..</v>
          </cell>
          <cell r="I783" t="str">
            <v xml:space="preserve"> </v>
          </cell>
        </row>
        <row r="784">
          <cell r="A784" t="str">
            <v xml:space="preserve">  14. OTHER</v>
          </cell>
          <cell r="B784" t="str">
            <v>..</v>
          </cell>
          <cell r="C784" t="str">
            <v xml:space="preserve"> </v>
          </cell>
          <cell r="D784" t="str">
            <v>..</v>
          </cell>
          <cell r="E784" t="str">
            <v xml:space="preserve"> </v>
          </cell>
          <cell r="F784" t="str">
            <v>..</v>
          </cell>
          <cell r="G784" t="str">
            <v xml:space="preserve"> </v>
          </cell>
          <cell r="H784" t="str">
            <v>..</v>
          </cell>
          <cell r="I784" t="str">
            <v xml:space="preserve"> </v>
          </cell>
        </row>
        <row r="785">
          <cell r="A785" t="str">
            <v xml:space="preserve">  15. NOT SPECIFIED</v>
          </cell>
          <cell r="B785" t="str">
            <v>..</v>
          </cell>
          <cell r="C785" t="str">
            <v xml:space="preserve"> </v>
          </cell>
          <cell r="D785" t="str">
            <v>..</v>
          </cell>
          <cell r="E785" t="str">
            <v xml:space="preserve"> </v>
          </cell>
          <cell r="F785" t="str">
            <v>..</v>
          </cell>
          <cell r="G785" t="str">
            <v xml:space="preserve"> </v>
          </cell>
          <cell r="H785" t="str">
            <v>..</v>
          </cell>
          <cell r="I785" t="str">
            <v xml:space="preserve"> </v>
          </cell>
        </row>
        <row r="786">
          <cell r="A786" t="str">
            <v xml:space="preserve">  16. TOTAL</v>
          </cell>
          <cell r="B786" t="str">
            <v>..</v>
          </cell>
          <cell r="C786" t="str">
            <v xml:space="preserve"> </v>
          </cell>
          <cell r="D786" t="str">
            <v>..</v>
          </cell>
          <cell r="E786" t="str">
            <v xml:space="preserve"> </v>
          </cell>
          <cell r="F786" t="str">
            <v>..</v>
          </cell>
          <cell r="G786" t="str">
            <v xml:space="preserve"> </v>
          </cell>
          <cell r="H786" t="str">
            <v>..</v>
          </cell>
          <cell r="I786" t="str">
            <v xml:space="preserve"> </v>
          </cell>
        </row>
        <row r="787">
          <cell r="A787" t="str">
            <v>-</v>
          </cell>
          <cell r="B787" t="str">
            <v>-</v>
          </cell>
          <cell r="C787" t="str">
            <v>-</v>
          </cell>
          <cell r="D787" t="str">
            <v>-</v>
          </cell>
          <cell r="E787" t="str">
            <v>-</v>
          </cell>
          <cell r="F787" t="str">
            <v>-</v>
          </cell>
          <cell r="G787" t="str">
            <v>-</v>
          </cell>
          <cell r="H787" t="str">
            <v>-</v>
          </cell>
          <cell r="I787" t="str">
            <v>-</v>
          </cell>
        </row>
        <row r="788">
          <cell r="A788" t="str">
            <v>HIGHER EDUCATION SECTOR</v>
          </cell>
          <cell r="B788" t="str">
            <v/>
          </cell>
          <cell r="C788" t="str">
            <v/>
          </cell>
          <cell r="D788" t="str">
            <v/>
          </cell>
          <cell r="E788" t="str">
            <v/>
          </cell>
          <cell r="F788" t="str">
            <v/>
          </cell>
          <cell r="G788" t="str">
            <v/>
          </cell>
          <cell r="H788" t="str">
            <v/>
          </cell>
          <cell r="I788" t="str">
            <v/>
          </cell>
        </row>
        <row r="789">
          <cell r="A789" t="str">
            <v xml:space="preserve">  QUALIFICATION</v>
          </cell>
          <cell r="B789" t="str">
            <v/>
          </cell>
          <cell r="C789" t="str">
            <v/>
          </cell>
          <cell r="D789" t="str">
            <v/>
          </cell>
          <cell r="E789" t="str">
            <v/>
          </cell>
          <cell r="F789" t="str">
            <v/>
          </cell>
          <cell r="G789" t="str">
            <v/>
          </cell>
          <cell r="H789" t="str">
            <v/>
          </cell>
          <cell r="I789" t="str">
            <v/>
          </cell>
        </row>
        <row r="790">
          <cell r="A790" t="str">
            <v xml:space="preserve">  17. UNIVERSITY PhD LEVEL DEGREES</v>
          </cell>
          <cell r="B790" t="str">
            <v>..</v>
          </cell>
          <cell r="C790" t="str">
            <v xml:space="preserve"> </v>
          </cell>
          <cell r="D790" t="str">
            <v>..</v>
          </cell>
          <cell r="E790" t="str">
            <v xml:space="preserve"> </v>
          </cell>
          <cell r="F790" t="str">
            <v>..</v>
          </cell>
          <cell r="G790" t="str">
            <v xml:space="preserve"> </v>
          </cell>
          <cell r="H790" t="str">
            <v>..</v>
          </cell>
          <cell r="I790" t="str">
            <v xml:space="preserve"> </v>
          </cell>
        </row>
        <row r="791">
          <cell r="A791" t="str">
            <v xml:space="preserve">  18. OTHER UNIVERSITY DEGREES</v>
          </cell>
          <cell r="B791" t="str">
            <v>..</v>
          </cell>
          <cell r="C791" t="str">
            <v xml:space="preserve"> </v>
          </cell>
          <cell r="D791" t="str">
            <v>..</v>
          </cell>
          <cell r="E791" t="str">
            <v xml:space="preserve"> </v>
          </cell>
          <cell r="F791" t="str">
            <v>..</v>
          </cell>
          <cell r="G791" t="str">
            <v xml:space="preserve"> </v>
          </cell>
          <cell r="H791" t="str">
            <v>..</v>
          </cell>
          <cell r="I791" t="str">
            <v xml:space="preserve"> </v>
          </cell>
        </row>
        <row r="792">
          <cell r="A792" t="str">
            <v xml:space="preserve">  19. SUB TOTAL UNIVERSITY DEGREES</v>
          </cell>
          <cell r="B792" t="str">
            <v>..</v>
          </cell>
          <cell r="C792" t="str">
            <v xml:space="preserve"> </v>
          </cell>
          <cell r="D792" t="str">
            <v>..</v>
          </cell>
          <cell r="E792" t="str">
            <v xml:space="preserve"> </v>
          </cell>
          <cell r="F792" t="str">
            <v>..</v>
          </cell>
          <cell r="G792" t="str">
            <v xml:space="preserve"> </v>
          </cell>
          <cell r="H792" t="str">
            <v>..</v>
          </cell>
          <cell r="I792" t="str">
            <v xml:space="preserve"> </v>
          </cell>
        </row>
        <row r="793">
          <cell r="A793" t="str">
            <v xml:space="preserve">  20. OTHER POST-SECONDARY</v>
          </cell>
          <cell r="B793" t="str">
            <v>..</v>
          </cell>
          <cell r="C793" t="str">
            <v xml:space="preserve"> </v>
          </cell>
          <cell r="D793" t="str">
            <v>..</v>
          </cell>
          <cell r="E793" t="str">
            <v xml:space="preserve"> </v>
          </cell>
          <cell r="F793" t="str">
            <v>..</v>
          </cell>
          <cell r="G793" t="str">
            <v xml:space="preserve"> </v>
          </cell>
          <cell r="H793" t="str">
            <v>..</v>
          </cell>
          <cell r="I793" t="str">
            <v xml:space="preserve"> </v>
          </cell>
        </row>
        <row r="794">
          <cell r="A794" t="str">
            <v xml:space="preserve">  21. SECONDARY</v>
          </cell>
          <cell r="B794" t="str">
            <v>..</v>
          </cell>
          <cell r="C794" t="str">
            <v xml:space="preserve"> </v>
          </cell>
          <cell r="D794" t="str">
            <v>..</v>
          </cell>
          <cell r="E794" t="str">
            <v xml:space="preserve"> </v>
          </cell>
          <cell r="F794" t="str">
            <v>..</v>
          </cell>
          <cell r="G794" t="str">
            <v xml:space="preserve"> </v>
          </cell>
          <cell r="H794" t="str">
            <v>..</v>
          </cell>
          <cell r="I794" t="str">
            <v xml:space="preserve"> </v>
          </cell>
        </row>
        <row r="795">
          <cell r="A795" t="str">
            <v xml:space="preserve">  22. OTHER</v>
          </cell>
          <cell r="B795" t="str">
            <v>..</v>
          </cell>
          <cell r="C795" t="str">
            <v xml:space="preserve"> </v>
          </cell>
          <cell r="D795" t="str">
            <v>..</v>
          </cell>
          <cell r="E795" t="str">
            <v xml:space="preserve"> </v>
          </cell>
          <cell r="F795" t="str">
            <v>..</v>
          </cell>
          <cell r="G795" t="str">
            <v xml:space="preserve"> </v>
          </cell>
          <cell r="H795" t="str">
            <v>..</v>
          </cell>
          <cell r="I795" t="str">
            <v xml:space="preserve"> </v>
          </cell>
        </row>
        <row r="796">
          <cell r="A796" t="str">
            <v xml:space="preserve">  23. NOT SPECIFIED</v>
          </cell>
          <cell r="B796" t="str">
            <v>..</v>
          </cell>
          <cell r="C796" t="str">
            <v xml:space="preserve"> </v>
          </cell>
          <cell r="D796" t="str">
            <v>..</v>
          </cell>
          <cell r="E796" t="str">
            <v xml:space="preserve"> </v>
          </cell>
          <cell r="F796" t="str">
            <v>..</v>
          </cell>
          <cell r="G796" t="str">
            <v xml:space="preserve"> </v>
          </cell>
          <cell r="H796" t="str">
            <v>..</v>
          </cell>
          <cell r="I796" t="str">
            <v xml:space="preserve"> </v>
          </cell>
        </row>
        <row r="797">
          <cell r="A797" t="str">
            <v xml:space="preserve">  24. TOTAL</v>
          </cell>
          <cell r="B797" t="str">
            <v>..</v>
          </cell>
          <cell r="C797" t="str">
            <v xml:space="preserve"> </v>
          </cell>
          <cell r="D797" t="str">
            <v>..</v>
          </cell>
          <cell r="E797" t="str">
            <v xml:space="preserve"> </v>
          </cell>
          <cell r="F797" t="str">
            <v>..</v>
          </cell>
          <cell r="G797" t="str">
            <v xml:space="preserve"> </v>
          </cell>
          <cell r="H797" t="str">
            <v>..</v>
          </cell>
          <cell r="I797" t="str">
            <v xml:space="preserve"> </v>
          </cell>
        </row>
        <row r="798">
          <cell r="A798" t="str">
            <v>-</v>
          </cell>
          <cell r="B798" t="str">
            <v>-</v>
          </cell>
          <cell r="C798" t="str">
            <v>-</v>
          </cell>
          <cell r="D798" t="str">
            <v>-</v>
          </cell>
          <cell r="E798" t="str">
            <v>-</v>
          </cell>
          <cell r="F798" t="str">
            <v>-</v>
          </cell>
          <cell r="G798" t="str">
            <v>-</v>
          </cell>
          <cell r="H798" t="str">
            <v>-</v>
          </cell>
          <cell r="I798" t="str">
            <v>-</v>
          </cell>
        </row>
        <row r="799">
          <cell r="A799" t="str">
            <v>PRIVATE NON PROFIT SECTOR</v>
          </cell>
          <cell r="B799" t="str">
            <v/>
          </cell>
          <cell r="C799" t="str">
            <v/>
          </cell>
          <cell r="D799" t="str">
            <v/>
          </cell>
          <cell r="E799" t="str">
            <v/>
          </cell>
          <cell r="F799" t="str">
            <v/>
          </cell>
          <cell r="G799" t="str">
            <v/>
          </cell>
          <cell r="H799" t="str">
            <v/>
          </cell>
          <cell r="I799" t="str">
            <v/>
          </cell>
        </row>
        <row r="800">
          <cell r="A800" t="str">
            <v xml:space="preserve">  QUALIFICATION</v>
          </cell>
          <cell r="B800" t="str">
            <v/>
          </cell>
          <cell r="C800" t="str">
            <v/>
          </cell>
          <cell r="D800" t="str">
            <v/>
          </cell>
          <cell r="E800" t="str">
            <v/>
          </cell>
          <cell r="F800" t="str">
            <v/>
          </cell>
          <cell r="G800" t="str">
            <v/>
          </cell>
          <cell r="H800" t="str">
            <v/>
          </cell>
          <cell r="I800" t="str">
            <v/>
          </cell>
        </row>
        <row r="801">
          <cell r="A801" t="str">
            <v xml:space="preserve">  25. UNIVERSITY PhD LEVEL DEGREES</v>
          </cell>
          <cell r="B801" t="str">
            <v>..</v>
          </cell>
          <cell r="C801" t="str">
            <v xml:space="preserve"> </v>
          </cell>
          <cell r="D801" t="str">
            <v>..</v>
          </cell>
          <cell r="E801" t="str">
            <v xml:space="preserve"> </v>
          </cell>
          <cell r="F801" t="str">
            <v>..</v>
          </cell>
          <cell r="G801" t="str">
            <v xml:space="preserve"> </v>
          </cell>
          <cell r="H801" t="str">
            <v>..</v>
          </cell>
          <cell r="I801" t="str">
            <v xml:space="preserve"> </v>
          </cell>
        </row>
        <row r="802">
          <cell r="A802" t="str">
            <v xml:space="preserve">  26. OTHER UNIVERSITY DEGREES</v>
          </cell>
          <cell r="B802" t="str">
            <v>..</v>
          </cell>
          <cell r="C802" t="str">
            <v xml:space="preserve"> </v>
          </cell>
          <cell r="D802" t="str">
            <v>..</v>
          </cell>
          <cell r="E802" t="str">
            <v xml:space="preserve"> </v>
          </cell>
          <cell r="F802" t="str">
            <v>..</v>
          </cell>
          <cell r="G802" t="str">
            <v xml:space="preserve"> </v>
          </cell>
          <cell r="H802" t="str">
            <v>..</v>
          </cell>
          <cell r="I802" t="str">
            <v xml:space="preserve"> </v>
          </cell>
        </row>
        <row r="803">
          <cell r="A803" t="str">
            <v xml:space="preserve">  27. SUB TOTAL UNIVERSITY DEGREES</v>
          </cell>
          <cell r="B803" t="str">
            <v>..</v>
          </cell>
          <cell r="C803" t="str">
            <v xml:space="preserve"> </v>
          </cell>
          <cell r="D803" t="str">
            <v>..</v>
          </cell>
          <cell r="E803" t="str">
            <v xml:space="preserve"> </v>
          </cell>
          <cell r="F803" t="str">
            <v>..</v>
          </cell>
          <cell r="G803" t="str">
            <v xml:space="preserve"> </v>
          </cell>
          <cell r="H803" t="str">
            <v>..</v>
          </cell>
          <cell r="I803" t="str">
            <v xml:space="preserve"> </v>
          </cell>
        </row>
        <row r="804">
          <cell r="A804" t="str">
            <v xml:space="preserve">  28. OTHER POST-SECONDARY</v>
          </cell>
          <cell r="B804" t="str">
            <v>..</v>
          </cell>
          <cell r="C804" t="str">
            <v xml:space="preserve"> </v>
          </cell>
          <cell r="D804" t="str">
            <v>..</v>
          </cell>
          <cell r="E804" t="str">
            <v xml:space="preserve"> </v>
          </cell>
          <cell r="F804" t="str">
            <v>..</v>
          </cell>
          <cell r="G804" t="str">
            <v xml:space="preserve"> </v>
          </cell>
          <cell r="H804" t="str">
            <v>..</v>
          </cell>
          <cell r="I804" t="str">
            <v xml:space="preserve"> </v>
          </cell>
        </row>
        <row r="805">
          <cell r="A805" t="str">
            <v xml:space="preserve">  29. SECONDARY</v>
          </cell>
          <cell r="B805" t="str">
            <v>..</v>
          </cell>
          <cell r="C805" t="str">
            <v xml:space="preserve"> </v>
          </cell>
          <cell r="D805" t="str">
            <v>..</v>
          </cell>
          <cell r="E805" t="str">
            <v xml:space="preserve"> </v>
          </cell>
          <cell r="F805" t="str">
            <v>..</v>
          </cell>
          <cell r="G805" t="str">
            <v xml:space="preserve"> </v>
          </cell>
          <cell r="H805" t="str">
            <v>..</v>
          </cell>
          <cell r="I805" t="str">
            <v xml:space="preserve"> </v>
          </cell>
        </row>
        <row r="806">
          <cell r="A806" t="str">
            <v xml:space="preserve">  30. OTHER</v>
          </cell>
          <cell r="B806" t="str">
            <v>..</v>
          </cell>
          <cell r="C806" t="str">
            <v xml:space="preserve"> </v>
          </cell>
          <cell r="D806" t="str">
            <v>..</v>
          </cell>
          <cell r="E806" t="str">
            <v xml:space="preserve"> </v>
          </cell>
          <cell r="F806" t="str">
            <v>..</v>
          </cell>
          <cell r="G806" t="str">
            <v xml:space="preserve"> </v>
          </cell>
          <cell r="H806" t="str">
            <v>..</v>
          </cell>
          <cell r="I806" t="str">
            <v xml:space="preserve"> </v>
          </cell>
        </row>
        <row r="807">
          <cell r="A807" t="str">
            <v xml:space="preserve">  31. NOT SPECIFIED</v>
          </cell>
          <cell r="B807" t="str">
            <v>..</v>
          </cell>
          <cell r="C807" t="str">
            <v xml:space="preserve"> </v>
          </cell>
          <cell r="D807" t="str">
            <v>..</v>
          </cell>
          <cell r="E807" t="str">
            <v xml:space="preserve"> </v>
          </cell>
          <cell r="F807" t="str">
            <v>..</v>
          </cell>
          <cell r="G807" t="str">
            <v xml:space="preserve"> </v>
          </cell>
          <cell r="H807" t="str">
            <v>..</v>
          </cell>
          <cell r="I807" t="str">
            <v xml:space="preserve"> </v>
          </cell>
        </row>
        <row r="808">
          <cell r="A808" t="str">
            <v xml:space="preserve">  32. TOTAL</v>
          </cell>
          <cell r="B808" t="str">
            <v>..</v>
          </cell>
          <cell r="C808" t="str">
            <v xml:space="preserve"> </v>
          </cell>
          <cell r="D808" t="str">
            <v>..</v>
          </cell>
          <cell r="E808" t="str">
            <v xml:space="preserve"> </v>
          </cell>
          <cell r="F808" t="str">
            <v>..</v>
          </cell>
          <cell r="G808" t="str">
            <v xml:space="preserve"> </v>
          </cell>
          <cell r="H808" t="str">
            <v>..</v>
          </cell>
          <cell r="I808" t="str">
            <v xml:space="preserve"> </v>
          </cell>
        </row>
        <row r="809">
          <cell r="A809" t="str">
            <v>-</v>
          </cell>
          <cell r="B809" t="str">
            <v>-</v>
          </cell>
          <cell r="C809" t="str">
            <v>-</v>
          </cell>
          <cell r="D809" t="str">
            <v>-</v>
          </cell>
          <cell r="E809" t="str">
            <v>-</v>
          </cell>
          <cell r="F809" t="str">
            <v>-</v>
          </cell>
          <cell r="G809" t="str">
            <v>-</v>
          </cell>
          <cell r="H809" t="str">
            <v>-</v>
          </cell>
          <cell r="I809" t="str">
            <v>-</v>
          </cell>
        </row>
        <row r="810">
          <cell r="A810" t="str">
            <v>NATIONAL TOTAL</v>
          </cell>
          <cell r="B810" t="str">
            <v/>
          </cell>
          <cell r="C810" t="str">
            <v/>
          </cell>
          <cell r="D810" t="str">
            <v/>
          </cell>
          <cell r="E810" t="str">
            <v/>
          </cell>
          <cell r="F810" t="str">
            <v/>
          </cell>
          <cell r="G810" t="str">
            <v/>
          </cell>
          <cell r="H810" t="str">
            <v/>
          </cell>
          <cell r="I810" t="str">
            <v/>
          </cell>
        </row>
        <row r="811">
          <cell r="A811" t="str">
            <v xml:space="preserve">  QUALIFICATION</v>
          </cell>
          <cell r="B811" t="str">
            <v/>
          </cell>
          <cell r="C811" t="str">
            <v/>
          </cell>
          <cell r="D811" t="str">
            <v/>
          </cell>
          <cell r="E811" t="str">
            <v/>
          </cell>
          <cell r="F811" t="str">
            <v/>
          </cell>
          <cell r="G811" t="str">
            <v/>
          </cell>
          <cell r="H811" t="str">
            <v/>
          </cell>
          <cell r="I811" t="str">
            <v/>
          </cell>
        </row>
        <row r="812">
          <cell r="A812" t="str">
            <v xml:space="preserve">  33. UNIVERSITY PhD LEVEL DEGREES</v>
          </cell>
          <cell r="B812" t="str">
            <v>..</v>
          </cell>
          <cell r="C812" t="str">
            <v xml:space="preserve"> </v>
          </cell>
          <cell r="D812" t="str">
            <v>..</v>
          </cell>
          <cell r="E812" t="str">
            <v xml:space="preserve"> </v>
          </cell>
          <cell r="F812" t="str">
            <v>..</v>
          </cell>
          <cell r="G812" t="str">
            <v xml:space="preserve"> </v>
          </cell>
          <cell r="H812" t="str">
            <v>..</v>
          </cell>
          <cell r="I812" t="str">
            <v xml:space="preserve"> </v>
          </cell>
        </row>
        <row r="813">
          <cell r="A813" t="str">
            <v xml:space="preserve">  34. OTHER UNIVERSITY DEGREES</v>
          </cell>
          <cell r="B813" t="str">
            <v>..</v>
          </cell>
          <cell r="C813" t="str">
            <v xml:space="preserve"> </v>
          </cell>
          <cell r="D813" t="str">
            <v>..</v>
          </cell>
          <cell r="E813" t="str">
            <v xml:space="preserve"> </v>
          </cell>
          <cell r="F813" t="str">
            <v>..</v>
          </cell>
          <cell r="G813" t="str">
            <v xml:space="preserve"> </v>
          </cell>
          <cell r="H813" t="str">
            <v>..</v>
          </cell>
          <cell r="I813" t="str">
            <v xml:space="preserve"> </v>
          </cell>
        </row>
        <row r="814">
          <cell r="A814" t="str">
            <v xml:space="preserve">  35. SUB TOTAL UNIVERSITY DEGREES</v>
          </cell>
          <cell r="B814" t="str">
            <v>..</v>
          </cell>
          <cell r="C814" t="str">
            <v xml:space="preserve"> </v>
          </cell>
          <cell r="D814" t="str">
            <v>..</v>
          </cell>
          <cell r="E814" t="str">
            <v xml:space="preserve"> </v>
          </cell>
          <cell r="F814" t="str">
            <v>..</v>
          </cell>
          <cell r="G814" t="str">
            <v xml:space="preserve"> </v>
          </cell>
          <cell r="H814" t="str">
            <v>..</v>
          </cell>
          <cell r="I814" t="str">
            <v xml:space="preserve"> </v>
          </cell>
        </row>
        <row r="815">
          <cell r="A815" t="str">
            <v xml:space="preserve">  36. OTHER POST-SECONDARY</v>
          </cell>
          <cell r="B815" t="str">
            <v>..</v>
          </cell>
          <cell r="C815" t="str">
            <v xml:space="preserve"> </v>
          </cell>
          <cell r="D815" t="str">
            <v>..</v>
          </cell>
          <cell r="E815" t="str">
            <v xml:space="preserve"> </v>
          </cell>
          <cell r="F815" t="str">
            <v>..</v>
          </cell>
          <cell r="G815" t="str">
            <v xml:space="preserve"> </v>
          </cell>
          <cell r="H815" t="str">
            <v>..</v>
          </cell>
          <cell r="I815" t="str">
            <v xml:space="preserve"> </v>
          </cell>
        </row>
        <row r="816">
          <cell r="A816" t="str">
            <v xml:space="preserve">  37. SECONDARY</v>
          </cell>
          <cell r="B816" t="str">
            <v>..</v>
          </cell>
          <cell r="C816" t="str">
            <v xml:space="preserve"> </v>
          </cell>
          <cell r="D816" t="str">
            <v>..</v>
          </cell>
          <cell r="E816" t="str">
            <v xml:space="preserve"> </v>
          </cell>
          <cell r="F816" t="str">
            <v>..</v>
          </cell>
          <cell r="G816" t="str">
            <v xml:space="preserve"> </v>
          </cell>
          <cell r="H816" t="str">
            <v>..</v>
          </cell>
          <cell r="I816" t="str">
            <v xml:space="preserve"> </v>
          </cell>
        </row>
        <row r="817">
          <cell r="A817" t="str">
            <v xml:space="preserve">  38. OTHER</v>
          </cell>
          <cell r="B817" t="str">
            <v>..</v>
          </cell>
          <cell r="C817" t="str">
            <v xml:space="preserve"> </v>
          </cell>
          <cell r="D817" t="str">
            <v>..</v>
          </cell>
          <cell r="E817" t="str">
            <v xml:space="preserve"> </v>
          </cell>
          <cell r="F817" t="str">
            <v>..</v>
          </cell>
          <cell r="G817" t="str">
            <v xml:space="preserve"> </v>
          </cell>
          <cell r="H817" t="str">
            <v>..</v>
          </cell>
          <cell r="I817" t="str">
            <v xml:space="preserve"> </v>
          </cell>
        </row>
        <row r="818">
          <cell r="A818" t="str">
            <v xml:space="preserve">  39. NOT SPECIFIED</v>
          </cell>
          <cell r="B818" t="str">
            <v>..</v>
          </cell>
          <cell r="C818" t="str">
            <v xml:space="preserve"> </v>
          </cell>
          <cell r="D818" t="str">
            <v>..</v>
          </cell>
          <cell r="E818" t="str">
            <v xml:space="preserve"> </v>
          </cell>
          <cell r="F818" t="str">
            <v>..</v>
          </cell>
          <cell r="G818" t="str">
            <v xml:space="preserve"> </v>
          </cell>
          <cell r="H818" t="str">
            <v>..</v>
          </cell>
          <cell r="I818" t="str">
            <v xml:space="preserve"> </v>
          </cell>
        </row>
        <row r="819">
          <cell r="A819" t="str">
            <v xml:space="preserve">  40. TOTAL R&amp;D PERSONNEL - FEMALES</v>
          </cell>
          <cell r="B819" t="str">
            <v>..</v>
          </cell>
          <cell r="C819" t="str">
            <v xml:space="preserve"> </v>
          </cell>
          <cell r="D819" t="str">
            <v>..</v>
          </cell>
          <cell r="E819" t="str">
            <v xml:space="preserve"> </v>
          </cell>
          <cell r="F819" t="str">
            <v>..</v>
          </cell>
          <cell r="G819" t="str">
            <v xml:space="preserve"> </v>
          </cell>
          <cell r="H819" t="str">
            <v>..</v>
          </cell>
          <cell r="I819" t="str">
            <v xml:space="preserve"> </v>
          </cell>
        </row>
        <row r="820">
          <cell r="A820" t="str">
            <v>-</v>
          </cell>
          <cell r="B820" t="str">
            <v>-</v>
          </cell>
          <cell r="C820" t="str">
            <v>-</v>
          </cell>
          <cell r="D820" t="str">
            <v>-</v>
          </cell>
          <cell r="E820" t="str">
            <v>-</v>
          </cell>
          <cell r="F820" t="str">
            <v>-</v>
          </cell>
          <cell r="G820" t="str">
            <v>-</v>
          </cell>
          <cell r="H820" t="str">
            <v>-</v>
          </cell>
          <cell r="I820" t="str">
            <v>-</v>
          </cell>
        </row>
        <row r="907">
          <cell r="A907" t="str">
            <v>TOTAL TABLE (T.10)</v>
          </cell>
          <cell r="B907" t="str">
            <v xml:space="preserve"> </v>
          </cell>
          <cell r="C907" t="str">
            <v xml:space="preserve"> </v>
          </cell>
          <cell r="D907" t="str">
            <v>COUNTRY : NORWAY</v>
          </cell>
          <cell r="G907" t="str">
            <v xml:space="preserve"> </v>
          </cell>
          <cell r="H907" t="str">
            <v xml:space="preserve"> </v>
          </cell>
          <cell r="I907" t="str">
            <v xml:space="preserve"> </v>
          </cell>
        </row>
        <row r="908">
          <cell r="A908" t="str">
            <v xml:space="preserve"> </v>
          </cell>
          <cell r="B908" t="str">
            <v xml:space="preserve"> </v>
          </cell>
          <cell r="C908" t="str">
            <v xml:space="preserve"> </v>
          </cell>
          <cell r="D908" t="str">
            <v xml:space="preserve"> </v>
          </cell>
          <cell r="E908" t="str">
            <v xml:space="preserve"> </v>
          </cell>
          <cell r="F908" t="str">
            <v xml:space="preserve"> </v>
          </cell>
          <cell r="G908" t="str">
            <v xml:space="preserve"> </v>
          </cell>
          <cell r="H908" t="str">
            <v xml:space="preserve"> </v>
          </cell>
          <cell r="I908" t="str">
            <v xml:space="preserve"> </v>
          </cell>
        </row>
        <row r="909">
          <cell r="A909" t="str">
            <v>TOTAL R&amp;D PERSONNEL</v>
          </cell>
          <cell r="G909" t="str">
            <v xml:space="preserve"> </v>
          </cell>
          <cell r="H909" t="str">
            <v xml:space="preserve"> </v>
          </cell>
          <cell r="I909" t="str">
            <v xml:space="preserve"> </v>
          </cell>
        </row>
        <row r="910">
          <cell r="A910" t="str">
            <v>BY SECTOR OF EMPLOYMENT AND OCCUPATION</v>
          </cell>
          <cell r="G910" t="str">
            <v xml:space="preserve"> </v>
          </cell>
          <cell r="H910" t="str">
            <v xml:space="preserve"> </v>
          </cell>
          <cell r="I910" t="str">
            <v xml:space="preserve"> </v>
          </cell>
        </row>
        <row r="911">
          <cell r="A911" t="str">
            <v>UNIT: HEADCOUNT (*)</v>
          </cell>
          <cell r="G911" t="str">
            <v xml:space="preserve"> </v>
          </cell>
          <cell r="H911" t="str">
            <v xml:space="preserve"> </v>
          </cell>
          <cell r="I911" t="str">
            <v xml:space="preserve"> </v>
          </cell>
        </row>
        <row r="912">
          <cell r="A912" t="str">
            <v xml:space="preserve"> </v>
          </cell>
          <cell r="B912" t="str">
            <v xml:space="preserve"> </v>
          </cell>
          <cell r="C912" t="str">
            <v xml:space="preserve"> </v>
          </cell>
          <cell r="D912" t="str">
            <v xml:space="preserve"> </v>
          </cell>
          <cell r="E912" t="str">
            <v xml:space="preserve"> </v>
          </cell>
          <cell r="F912" t="str">
            <v xml:space="preserve"> </v>
          </cell>
          <cell r="G912" t="str">
            <v xml:space="preserve"> </v>
          </cell>
          <cell r="H912" t="str">
            <v xml:space="preserve"> </v>
          </cell>
          <cell r="I912" t="str">
            <v xml:space="preserve"> </v>
          </cell>
        </row>
        <row r="913">
          <cell r="A913" t="str">
            <v>YEAR : 1999 (or the closest available year)</v>
          </cell>
          <cell r="B913" t="str">
            <v xml:space="preserve"> </v>
          </cell>
          <cell r="C913" t="str">
            <v xml:space="preserve"> </v>
          </cell>
          <cell r="D913" t="str">
            <v xml:space="preserve"> </v>
          </cell>
          <cell r="E913" t="str">
            <v xml:space="preserve"> </v>
          </cell>
          <cell r="F913" t="str">
            <v xml:space="preserve"> </v>
          </cell>
          <cell r="G913" t="str">
            <v xml:space="preserve"> </v>
          </cell>
          <cell r="H913" t="str">
            <v xml:space="preserve"> </v>
          </cell>
          <cell r="I913" t="str">
            <v xml:space="preserve"> </v>
          </cell>
        </row>
        <row r="914">
          <cell r="A914" t="str">
            <v>-</v>
          </cell>
          <cell r="B914" t="str">
            <v>-</v>
          </cell>
          <cell r="C914" t="str">
            <v>-</v>
          </cell>
          <cell r="D914" t="str">
            <v>-</v>
          </cell>
          <cell r="E914" t="str">
            <v>-</v>
          </cell>
          <cell r="F914" t="str">
            <v>-</v>
          </cell>
          <cell r="G914" t="str">
            <v>-</v>
          </cell>
          <cell r="H914" t="str">
            <v>-</v>
          </cell>
          <cell r="I914" t="str">
            <v>-</v>
          </cell>
        </row>
        <row r="915">
          <cell r="A915" t="str">
            <v xml:space="preserve"> </v>
          </cell>
          <cell r="B915" t="str">
            <v>1</v>
          </cell>
          <cell r="C915" t="str">
            <v xml:space="preserve"> </v>
          </cell>
          <cell r="D915" t="str">
            <v>2</v>
          </cell>
          <cell r="E915" t="str">
            <v xml:space="preserve"> </v>
          </cell>
          <cell r="F915" t="str">
            <v>3</v>
          </cell>
          <cell r="G915" t="str">
            <v xml:space="preserve"> </v>
          </cell>
          <cell r="H915" t="str">
            <v>4</v>
          </cell>
          <cell r="I915" t="str">
            <v xml:space="preserve"> </v>
          </cell>
        </row>
        <row r="916">
          <cell r="A916" t="str">
            <v xml:space="preserve"> </v>
          </cell>
          <cell r="B916" t="str">
            <v>Full time</v>
          </cell>
          <cell r="C916" t="str">
            <v xml:space="preserve"> </v>
          </cell>
          <cell r="D916" t="str">
            <v>Mainly on</v>
          </cell>
          <cell r="E916" t="str">
            <v xml:space="preserve"> </v>
          </cell>
          <cell r="F916" t="str">
            <v>Part-time</v>
          </cell>
          <cell r="G916" t="str">
            <v xml:space="preserve"> </v>
          </cell>
          <cell r="H916" t="str">
            <v xml:space="preserve"> </v>
          </cell>
          <cell r="I916" t="str">
            <v xml:space="preserve"> </v>
          </cell>
        </row>
        <row r="917">
          <cell r="A917" t="str">
            <v xml:space="preserve"> </v>
          </cell>
          <cell r="B917" t="str">
            <v>on R&amp;D</v>
          </cell>
          <cell r="C917" t="str">
            <v xml:space="preserve"> </v>
          </cell>
          <cell r="D917" t="str">
            <v>R&amp;D</v>
          </cell>
          <cell r="E917" t="str">
            <v xml:space="preserve"> </v>
          </cell>
          <cell r="F917" t="str">
            <v>on R&amp;D</v>
          </cell>
          <cell r="G917" t="str">
            <v xml:space="preserve"> </v>
          </cell>
          <cell r="H917" t="str">
            <v>TOTAL</v>
          </cell>
          <cell r="I917" t="str">
            <v xml:space="preserve"> </v>
          </cell>
        </row>
        <row r="918">
          <cell r="A918" t="str">
            <v xml:space="preserve"> </v>
          </cell>
          <cell r="B918" t="str">
            <v>(&gt; 90 %)</v>
          </cell>
          <cell r="C918" t="str">
            <v xml:space="preserve"> </v>
          </cell>
          <cell r="D918" t="str">
            <v>(50 to 90%)</v>
          </cell>
          <cell r="E918" t="str">
            <v xml:space="preserve"> </v>
          </cell>
          <cell r="F918" t="str">
            <v>(&lt; 50 %)</v>
          </cell>
          <cell r="G918" t="str">
            <v xml:space="preserve"> </v>
          </cell>
          <cell r="H918" t="str">
            <v xml:space="preserve"> </v>
          </cell>
          <cell r="I918" t="str">
            <v xml:space="preserve"> </v>
          </cell>
        </row>
        <row r="919">
          <cell r="A919" t="str">
            <v>-</v>
          </cell>
          <cell r="B919" t="str">
            <v>-</v>
          </cell>
          <cell r="C919" t="str">
            <v>-</v>
          </cell>
          <cell r="D919" t="str">
            <v>-</v>
          </cell>
          <cell r="E919" t="str">
            <v>-</v>
          </cell>
          <cell r="F919" t="str">
            <v>-</v>
          </cell>
          <cell r="G919" t="str">
            <v>-</v>
          </cell>
          <cell r="H919" t="str">
            <v>-</v>
          </cell>
          <cell r="I919" t="str">
            <v>-</v>
          </cell>
        </row>
        <row r="920">
          <cell r="A920" t="str">
            <v>BUSINESS ENTERPRISE SECTOR</v>
          </cell>
          <cell r="B920" t="str">
            <v xml:space="preserve"> </v>
          </cell>
          <cell r="C920" t="str">
            <v xml:space="preserve"> </v>
          </cell>
          <cell r="D920" t="str">
            <v xml:space="preserve"> </v>
          </cell>
          <cell r="E920" t="str">
            <v xml:space="preserve"> </v>
          </cell>
          <cell r="F920" t="str">
            <v xml:space="preserve"> </v>
          </cell>
          <cell r="G920" t="str">
            <v xml:space="preserve"> </v>
          </cell>
          <cell r="H920" t="str">
            <v xml:space="preserve"> </v>
          </cell>
          <cell r="I920" t="str">
            <v xml:space="preserve"> </v>
          </cell>
        </row>
        <row r="921">
          <cell r="A921" t="str">
            <v xml:space="preserve">  OCCUPATION</v>
          </cell>
          <cell r="B921" t="str">
            <v xml:space="preserve"> </v>
          </cell>
          <cell r="C921" t="str">
            <v xml:space="preserve"> </v>
          </cell>
          <cell r="D921" t="str">
            <v xml:space="preserve"> </v>
          </cell>
          <cell r="E921" t="str">
            <v xml:space="preserve"> </v>
          </cell>
          <cell r="F921" t="str">
            <v xml:space="preserve"> </v>
          </cell>
          <cell r="G921" t="str">
            <v xml:space="preserve"> </v>
          </cell>
          <cell r="H921" t="str">
            <v xml:space="preserve"> </v>
          </cell>
          <cell r="I921" t="str">
            <v xml:space="preserve"> </v>
          </cell>
        </row>
        <row r="922">
          <cell r="A922" t="str">
            <v xml:space="preserve"> 1. RSE</v>
          </cell>
          <cell r="B922" t="str">
            <v xml:space="preserve"> </v>
          </cell>
          <cell r="C922" t="str">
            <v xml:space="preserve"> </v>
          </cell>
          <cell r="D922" t="str">
            <v xml:space="preserve"> </v>
          </cell>
          <cell r="E922" t="str">
            <v xml:space="preserve"> </v>
          </cell>
          <cell r="F922" t="str">
            <v xml:space="preserve"> </v>
          </cell>
          <cell r="H922">
            <v>12626</v>
          </cell>
          <cell r="I922" t="str">
            <v xml:space="preserve"> </v>
          </cell>
        </row>
        <row r="923">
          <cell r="A923" t="str">
            <v xml:space="preserve"> 2. TECHNICIANS</v>
          </cell>
          <cell r="B923" t="str">
            <v xml:space="preserve"> </v>
          </cell>
          <cell r="C923" t="str">
            <v xml:space="preserve"> </v>
          </cell>
          <cell r="D923" t="str">
            <v xml:space="preserve"> </v>
          </cell>
          <cell r="E923" t="str">
            <v xml:space="preserve"> </v>
          </cell>
          <cell r="F923" t="str">
            <v xml:space="preserve"> </v>
          </cell>
          <cell r="G923" t="str">
            <v xml:space="preserve"> </v>
          </cell>
          <cell r="H923" t="str">
            <v xml:space="preserve"> </v>
          </cell>
          <cell r="I923" t="str">
            <v xml:space="preserve"> </v>
          </cell>
        </row>
        <row r="924">
          <cell r="A924" t="str">
            <v xml:space="preserve"> 3. OTHER</v>
          </cell>
          <cell r="B924" t="str">
            <v xml:space="preserve"> </v>
          </cell>
          <cell r="C924" t="str">
            <v xml:space="preserve"> </v>
          </cell>
          <cell r="D924" t="str">
            <v xml:space="preserve"> </v>
          </cell>
          <cell r="E924" t="str">
            <v xml:space="preserve"> </v>
          </cell>
          <cell r="F924" t="str">
            <v xml:space="preserve"> </v>
          </cell>
          <cell r="G924" t="str">
            <v xml:space="preserve"> </v>
          </cell>
          <cell r="H924" t="str">
            <v xml:space="preserve"> </v>
          </cell>
          <cell r="I924" t="str">
            <v xml:space="preserve"> </v>
          </cell>
        </row>
        <row r="925">
          <cell r="A925" t="str">
            <v xml:space="preserve"> 4. TOTAL</v>
          </cell>
          <cell r="B925" t="str">
            <v xml:space="preserve"> </v>
          </cell>
          <cell r="C925" t="str">
            <v xml:space="preserve"> </v>
          </cell>
          <cell r="D925" t="str">
            <v xml:space="preserve"> </v>
          </cell>
          <cell r="E925" t="str">
            <v xml:space="preserve"> </v>
          </cell>
          <cell r="F925" t="str">
            <v xml:space="preserve"> </v>
          </cell>
          <cell r="H925">
            <v>17375</v>
          </cell>
          <cell r="I925" t="str">
            <v xml:space="preserve"> </v>
          </cell>
        </row>
        <row r="926">
          <cell r="A926" t="str">
            <v>-</v>
          </cell>
          <cell r="B926" t="str">
            <v>-</v>
          </cell>
          <cell r="C926" t="str">
            <v>-</v>
          </cell>
          <cell r="D926" t="str">
            <v>-</v>
          </cell>
          <cell r="E926" t="str">
            <v>-</v>
          </cell>
          <cell r="F926" t="str">
            <v>-</v>
          </cell>
          <cell r="G926" t="str">
            <v>-</v>
          </cell>
          <cell r="H926" t="str">
            <v>-</v>
          </cell>
          <cell r="I926" t="str">
            <v>-</v>
          </cell>
        </row>
        <row r="927">
          <cell r="A927" t="str">
            <v>GOVERNMENT SECTOR</v>
          </cell>
          <cell r="B927" t="str">
            <v xml:space="preserve"> </v>
          </cell>
          <cell r="C927" t="str">
            <v xml:space="preserve"> </v>
          </cell>
          <cell r="D927" t="str">
            <v xml:space="preserve"> </v>
          </cell>
          <cell r="E927" t="str">
            <v xml:space="preserve"> </v>
          </cell>
          <cell r="F927" t="str">
            <v xml:space="preserve"> </v>
          </cell>
          <cell r="G927" t="str">
            <v xml:space="preserve"> </v>
          </cell>
          <cell r="H927" t="str">
            <v xml:space="preserve"> </v>
          </cell>
          <cell r="I927" t="str">
            <v xml:space="preserve"> </v>
          </cell>
        </row>
        <row r="928">
          <cell r="A928" t="str">
            <v xml:space="preserve">  OCCUPATION</v>
          </cell>
          <cell r="B928" t="str">
            <v xml:space="preserve"> </v>
          </cell>
          <cell r="C928" t="str">
            <v xml:space="preserve"> </v>
          </cell>
          <cell r="D928" t="str">
            <v xml:space="preserve"> </v>
          </cell>
          <cell r="E928" t="str">
            <v xml:space="preserve"> </v>
          </cell>
          <cell r="F928" t="str">
            <v xml:space="preserve"> </v>
          </cell>
          <cell r="G928" t="str">
            <v xml:space="preserve"> </v>
          </cell>
          <cell r="H928" t="str">
            <v xml:space="preserve"> </v>
          </cell>
          <cell r="I928" t="str">
            <v xml:space="preserve"> </v>
          </cell>
        </row>
        <row r="929">
          <cell r="A929" t="str">
            <v xml:space="preserve"> 5. RSE</v>
          </cell>
          <cell r="B929" t="str">
            <v xml:space="preserve"> </v>
          </cell>
          <cell r="C929" t="str">
            <v xml:space="preserve"> </v>
          </cell>
          <cell r="D929" t="str">
            <v xml:space="preserve"> </v>
          </cell>
          <cell r="E929" t="str">
            <v xml:space="preserve"> </v>
          </cell>
          <cell r="F929" t="str">
            <v xml:space="preserve"> </v>
          </cell>
          <cell r="G929" t="str">
            <v xml:space="preserve"> </v>
          </cell>
          <cell r="H929">
            <v>3971</v>
          </cell>
          <cell r="I929" t="str">
            <v xml:space="preserve"> </v>
          </cell>
        </row>
        <row r="930">
          <cell r="A930" t="str">
            <v xml:space="preserve"> 6. TECHNICIANS</v>
          </cell>
          <cell r="B930" t="str">
            <v xml:space="preserve"> </v>
          </cell>
          <cell r="C930" t="str">
            <v xml:space="preserve"> </v>
          </cell>
          <cell r="D930" t="str">
            <v xml:space="preserve"> </v>
          </cell>
          <cell r="E930" t="str">
            <v xml:space="preserve"> </v>
          </cell>
          <cell r="F930" t="str">
            <v xml:space="preserve"> </v>
          </cell>
          <cell r="G930" t="str">
            <v xml:space="preserve"> </v>
          </cell>
          <cell r="H930" t="str">
            <v xml:space="preserve"> </v>
          </cell>
          <cell r="I930" t="str">
            <v xml:space="preserve"> </v>
          </cell>
        </row>
        <row r="931">
          <cell r="A931" t="str">
            <v xml:space="preserve"> 7. OTHER</v>
          </cell>
          <cell r="B931" t="str">
            <v xml:space="preserve"> </v>
          </cell>
          <cell r="C931" t="str">
            <v xml:space="preserve"> </v>
          </cell>
          <cell r="D931" t="str">
            <v xml:space="preserve"> </v>
          </cell>
          <cell r="E931" t="str">
            <v xml:space="preserve"> </v>
          </cell>
          <cell r="F931" t="str">
            <v xml:space="preserve"> </v>
          </cell>
          <cell r="G931" t="str">
            <v xml:space="preserve"> </v>
          </cell>
          <cell r="H931" t="str">
            <v xml:space="preserve"> </v>
          </cell>
          <cell r="I931" t="str">
            <v xml:space="preserve"> </v>
          </cell>
        </row>
        <row r="932">
          <cell r="A932" t="str">
            <v xml:space="preserve"> 8. TOTAL</v>
          </cell>
          <cell r="B932" t="str">
            <v xml:space="preserve"> </v>
          </cell>
          <cell r="C932" t="str">
            <v xml:space="preserve"> </v>
          </cell>
          <cell r="D932" t="str">
            <v xml:space="preserve"> </v>
          </cell>
          <cell r="E932" t="str">
            <v xml:space="preserve"> </v>
          </cell>
          <cell r="F932" t="str">
            <v xml:space="preserve"> </v>
          </cell>
          <cell r="G932" t="str">
            <v xml:space="preserve"> </v>
          </cell>
          <cell r="H932">
            <v>6384</v>
          </cell>
          <cell r="I932" t="str">
            <v xml:space="preserve"> </v>
          </cell>
        </row>
        <row r="933">
          <cell r="A933" t="str">
            <v>-</v>
          </cell>
          <cell r="B933" t="str">
            <v>-</v>
          </cell>
          <cell r="C933" t="str">
            <v>-</v>
          </cell>
          <cell r="D933" t="str">
            <v>-</v>
          </cell>
          <cell r="E933" t="str">
            <v>-</v>
          </cell>
          <cell r="F933" t="str">
            <v>-</v>
          </cell>
          <cell r="G933" t="str">
            <v>-</v>
          </cell>
          <cell r="H933" t="str">
            <v>-</v>
          </cell>
          <cell r="I933" t="str">
            <v>-</v>
          </cell>
        </row>
        <row r="934">
          <cell r="A934" t="str">
            <v>HIGHER EDUCATION SECTOR</v>
          </cell>
          <cell r="B934" t="str">
            <v xml:space="preserve"> </v>
          </cell>
          <cell r="C934" t="str">
            <v xml:space="preserve"> </v>
          </cell>
          <cell r="D934" t="str">
            <v xml:space="preserve"> </v>
          </cell>
          <cell r="E934" t="str">
            <v xml:space="preserve"> </v>
          </cell>
          <cell r="F934" t="str">
            <v xml:space="preserve"> </v>
          </cell>
          <cell r="G934" t="str">
            <v xml:space="preserve"> </v>
          </cell>
          <cell r="H934" t="str">
            <v xml:space="preserve"> </v>
          </cell>
          <cell r="I934" t="str">
            <v xml:space="preserve"> </v>
          </cell>
        </row>
        <row r="935">
          <cell r="A935" t="str">
            <v xml:space="preserve">  OCCUPATION</v>
          </cell>
          <cell r="B935" t="str">
            <v xml:space="preserve"> </v>
          </cell>
          <cell r="C935" t="str">
            <v xml:space="preserve"> </v>
          </cell>
          <cell r="D935" t="str">
            <v xml:space="preserve"> </v>
          </cell>
          <cell r="E935" t="str">
            <v xml:space="preserve"> </v>
          </cell>
          <cell r="F935" t="str">
            <v xml:space="preserve"> </v>
          </cell>
          <cell r="G935" t="str">
            <v xml:space="preserve"> </v>
          </cell>
          <cell r="H935" t="str">
            <v xml:space="preserve"> </v>
          </cell>
          <cell r="I935" t="str">
            <v xml:space="preserve"> </v>
          </cell>
        </row>
        <row r="936">
          <cell r="A936" t="str">
            <v xml:space="preserve"> 9. RSE</v>
          </cell>
          <cell r="B936">
            <v>1007</v>
          </cell>
          <cell r="C936" t="str">
            <v xml:space="preserve"> </v>
          </cell>
          <cell r="D936">
            <v>3105</v>
          </cell>
          <cell r="E936" t="str">
            <v xml:space="preserve"> </v>
          </cell>
          <cell r="F936">
            <v>10252</v>
          </cell>
          <cell r="G936" t="str">
            <v xml:space="preserve"> </v>
          </cell>
          <cell r="H936">
            <v>14364</v>
          </cell>
          <cell r="I936" t="str">
            <v xml:space="preserve"> </v>
          </cell>
        </row>
        <row r="937">
          <cell r="A937" t="str">
            <v>10. TECHNICIANS</v>
          </cell>
          <cell r="B937" t="str">
            <v xml:space="preserve"> </v>
          </cell>
          <cell r="C937" t="str">
            <v xml:space="preserve"> </v>
          </cell>
          <cell r="D937" t="str">
            <v xml:space="preserve"> </v>
          </cell>
          <cell r="E937" t="str">
            <v xml:space="preserve"> </v>
          </cell>
          <cell r="F937" t="str">
            <v xml:space="preserve"> </v>
          </cell>
          <cell r="G937" t="str">
            <v xml:space="preserve"> </v>
          </cell>
          <cell r="H937" t="str">
            <v xml:space="preserve"> </v>
          </cell>
          <cell r="I937" t="str">
            <v xml:space="preserve"> </v>
          </cell>
        </row>
        <row r="938">
          <cell r="A938" t="str">
            <v>11. OTHER</v>
          </cell>
          <cell r="B938" t="str">
            <v xml:space="preserve"> </v>
          </cell>
          <cell r="C938" t="str">
            <v xml:space="preserve"> </v>
          </cell>
          <cell r="D938" t="str">
            <v xml:space="preserve"> </v>
          </cell>
          <cell r="E938" t="str">
            <v xml:space="preserve"> </v>
          </cell>
          <cell r="F938" t="str">
            <v xml:space="preserve"> </v>
          </cell>
          <cell r="G938" t="str">
            <v xml:space="preserve"> </v>
          </cell>
          <cell r="H938" t="str">
            <v xml:space="preserve"> </v>
          </cell>
          <cell r="I938" t="str">
            <v xml:space="preserve"> </v>
          </cell>
        </row>
        <row r="939">
          <cell r="A939" t="str">
            <v>12. TOTAL</v>
          </cell>
          <cell r="B939" t="str">
            <v xml:space="preserve"> </v>
          </cell>
          <cell r="C939" t="str">
            <v xml:space="preserve"> </v>
          </cell>
          <cell r="D939" t="str">
            <v xml:space="preserve"> </v>
          </cell>
          <cell r="E939" t="str">
            <v xml:space="preserve"> </v>
          </cell>
          <cell r="F939" t="str">
            <v xml:space="preserve"> </v>
          </cell>
          <cell r="G939" t="str">
            <v xml:space="preserve"> </v>
          </cell>
          <cell r="H939">
            <v>20069</v>
          </cell>
          <cell r="I939" t="str">
            <v xml:space="preserve"> </v>
          </cell>
        </row>
        <row r="940">
          <cell r="A940" t="str">
            <v>-</v>
          </cell>
          <cell r="B940" t="str">
            <v>-</v>
          </cell>
          <cell r="C940" t="str">
            <v>-</v>
          </cell>
          <cell r="D940" t="str">
            <v>-</v>
          </cell>
          <cell r="E940" t="str">
            <v>-</v>
          </cell>
          <cell r="F940" t="str">
            <v>-</v>
          </cell>
          <cell r="G940" t="str">
            <v>-</v>
          </cell>
          <cell r="H940" t="str">
            <v>-</v>
          </cell>
          <cell r="I940" t="str">
            <v>-</v>
          </cell>
        </row>
        <row r="941">
          <cell r="A941" t="str">
            <v>PRIVATE NON PROFIT SECTOR</v>
          </cell>
          <cell r="B941" t="str">
            <v xml:space="preserve"> </v>
          </cell>
          <cell r="C941" t="str">
            <v xml:space="preserve"> </v>
          </cell>
          <cell r="D941" t="str">
            <v xml:space="preserve"> </v>
          </cell>
          <cell r="E941" t="str">
            <v xml:space="preserve"> </v>
          </cell>
          <cell r="F941" t="str">
            <v xml:space="preserve"> </v>
          </cell>
          <cell r="G941" t="str">
            <v xml:space="preserve"> </v>
          </cell>
          <cell r="H941" t="str">
            <v xml:space="preserve"> </v>
          </cell>
          <cell r="I941" t="str">
            <v xml:space="preserve"> </v>
          </cell>
        </row>
        <row r="942">
          <cell r="A942" t="str">
            <v xml:space="preserve">  OCCUPATION</v>
          </cell>
          <cell r="B942" t="str">
            <v xml:space="preserve"> </v>
          </cell>
          <cell r="C942" t="str">
            <v xml:space="preserve"> </v>
          </cell>
          <cell r="D942" t="str">
            <v xml:space="preserve"> </v>
          </cell>
          <cell r="E942" t="str">
            <v xml:space="preserve"> </v>
          </cell>
          <cell r="F942" t="str">
            <v xml:space="preserve"> </v>
          </cell>
          <cell r="G942" t="str">
            <v xml:space="preserve"> </v>
          </cell>
          <cell r="H942" t="str">
            <v xml:space="preserve"> </v>
          </cell>
          <cell r="I942" t="str">
            <v xml:space="preserve"> </v>
          </cell>
        </row>
        <row r="943">
          <cell r="A943" t="str">
            <v>13. RSE</v>
          </cell>
          <cell r="B943" t="str">
            <v xml:space="preserve"> </v>
          </cell>
          <cell r="C943" t="str">
            <v xml:space="preserve"> </v>
          </cell>
          <cell r="D943" t="str">
            <v xml:space="preserve"> </v>
          </cell>
          <cell r="E943" t="str">
            <v xml:space="preserve"> </v>
          </cell>
          <cell r="F943" t="str">
            <v xml:space="preserve"> </v>
          </cell>
          <cell r="G943" t="str">
            <v xml:space="preserve"> </v>
          </cell>
          <cell r="H943" t="str">
            <v xml:space="preserve"> </v>
          </cell>
          <cell r="I943" t="str">
            <v xml:space="preserve"> </v>
          </cell>
        </row>
        <row r="944">
          <cell r="A944" t="str">
            <v>14. TECHNICIANS</v>
          </cell>
          <cell r="B944" t="str">
            <v xml:space="preserve"> </v>
          </cell>
          <cell r="C944" t="str">
            <v xml:space="preserve"> </v>
          </cell>
          <cell r="D944" t="str">
            <v xml:space="preserve"> </v>
          </cell>
          <cell r="E944" t="str">
            <v xml:space="preserve"> </v>
          </cell>
          <cell r="F944" t="str">
            <v xml:space="preserve"> </v>
          </cell>
          <cell r="G944" t="str">
            <v xml:space="preserve"> </v>
          </cell>
          <cell r="H944" t="str">
            <v xml:space="preserve"> </v>
          </cell>
          <cell r="I944" t="str">
            <v xml:space="preserve"> </v>
          </cell>
        </row>
        <row r="945">
          <cell r="A945" t="str">
            <v>15. OTHER</v>
          </cell>
          <cell r="B945" t="str">
            <v xml:space="preserve"> </v>
          </cell>
          <cell r="C945" t="str">
            <v xml:space="preserve"> </v>
          </cell>
          <cell r="D945" t="str">
            <v xml:space="preserve"> </v>
          </cell>
          <cell r="E945" t="str">
            <v xml:space="preserve"> </v>
          </cell>
          <cell r="F945" t="str">
            <v xml:space="preserve"> </v>
          </cell>
          <cell r="G945" t="str">
            <v xml:space="preserve"> </v>
          </cell>
          <cell r="H945" t="str">
            <v xml:space="preserve"> </v>
          </cell>
          <cell r="I945" t="str">
            <v xml:space="preserve"> </v>
          </cell>
        </row>
        <row r="946">
          <cell r="A946" t="str">
            <v>16. TOTAL</v>
          </cell>
          <cell r="B946" t="str">
            <v xml:space="preserve"> </v>
          </cell>
          <cell r="C946" t="str">
            <v xml:space="preserve"> </v>
          </cell>
          <cell r="D946" t="str">
            <v xml:space="preserve"> </v>
          </cell>
          <cell r="E946" t="str">
            <v xml:space="preserve"> </v>
          </cell>
          <cell r="F946" t="str">
            <v xml:space="preserve"> </v>
          </cell>
          <cell r="G946" t="str">
            <v xml:space="preserve"> </v>
          </cell>
          <cell r="H946" t="str">
            <v xml:space="preserve"> </v>
          </cell>
          <cell r="I946" t="str">
            <v xml:space="preserve"> </v>
          </cell>
        </row>
        <row r="947">
          <cell r="A947" t="str">
            <v>-</v>
          </cell>
          <cell r="B947" t="str">
            <v>-</v>
          </cell>
          <cell r="C947" t="str">
            <v>-</v>
          </cell>
          <cell r="D947" t="str">
            <v>-</v>
          </cell>
          <cell r="E947" t="str">
            <v>-</v>
          </cell>
          <cell r="F947" t="str">
            <v>-</v>
          </cell>
          <cell r="G947" t="str">
            <v>-</v>
          </cell>
          <cell r="H947" t="str">
            <v>-</v>
          </cell>
          <cell r="I947" t="str">
            <v>-</v>
          </cell>
        </row>
        <row r="948">
          <cell r="A948" t="str">
            <v>NATIONAL TOTAL</v>
          </cell>
          <cell r="B948" t="str">
            <v xml:space="preserve"> </v>
          </cell>
          <cell r="C948" t="str">
            <v xml:space="preserve"> </v>
          </cell>
          <cell r="D948" t="str">
            <v xml:space="preserve"> </v>
          </cell>
          <cell r="E948" t="str">
            <v xml:space="preserve"> </v>
          </cell>
          <cell r="F948" t="str">
            <v xml:space="preserve"> </v>
          </cell>
          <cell r="G948" t="str">
            <v xml:space="preserve"> </v>
          </cell>
          <cell r="H948" t="str">
            <v xml:space="preserve"> </v>
          </cell>
          <cell r="I948" t="str">
            <v xml:space="preserve"> </v>
          </cell>
        </row>
        <row r="949">
          <cell r="A949" t="str">
            <v xml:space="preserve">  OCCUPATION</v>
          </cell>
          <cell r="B949" t="str">
            <v xml:space="preserve"> </v>
          </cell>
          <cell r="C949" t="str">
            <v xml:space="preserve"> </v>
          </cell>
          <cell r="D949" t="str">
            <v xml:space="preserve"> </v>
          </cell>
          <cell r="E949" t="str">
            <v xml:space="preserve"> </v>
          </cell>
          <cell r="F949" t="str">
            <v xml:space="preserve"> </v>
          </cell>
          <cell r="G949" t="str">
            <v xml:space="preserve"> </v>
          </cell>
          <cell r="H949" t="str">
            <v xml:space="preserve"> </v>
          </cell>
          <cell r="I949" t="str">
            <v xml:space="preserve"> </v>
          </cell>
        </row>
        <row r="950">
          <cell r="A950" t="str">
            <v>17. RSE</v>
          </cell>
          <cell r="B950" t="str">
            <v xml:space="preserve"> </v>
          </cell>
          <cell r="C950" t="str">
            <v xml:space="preserve"> </v>
          </cell>
          <cell r="D950" t="str">
            <v xml:space="preserve"> </v>
          </cell>
          <cell r="E950" t="str">
            <v xml:space="preserve"> </v>
          </cell>
          <cell r="F950" t="str">
            <v xml:space="preserve"> </v>
          </cell>
          <cell r="G950" t="str">
            <v xml:space="preserve"> </v>
          </cell>
          <cell r="H950">
            <v>30961</v>
          </cell>
          <cell r="I950" t="str">
            <v xml:space="preserve"> </v>
          </cell>
        </row>
        <row r="951">
          <cell r="A951" t="str">
            <v>18. TECHNICIANS</v>
          </cell>
          <cell r="B951" t="str">
            <v xml:space="preserve"> </v>
          </cell>
          <cell r="C951" t="str">
            <v xml:space="preserve"> </v>
          </cell>
          <cell r="D951" t="str">
            <v xml:space="preserve"> </v>
          </cell>
          <cell r="E951" t="str">
            <v xml:space="preserve"> </v>
          </cell>
          <cell r="F951" t="str">
            <v xml:space="preserve"> </v>
          </cell>
          <cell r="G951" t="str">
            <v xml:space="preserve"> </v>
          </cell>
          <cell r="H951" t="str">
            <v xml:space="preserve"> </v>
          </cell>
          <cell r="I951" t="str">
            <v xml:space="preserve"> </v>
          </cell>
        </row>
        <row r="952">
          <cell r="A952" t="str">
            <v>19. OTHER</v>
          </cell>
          <cell r="B952" t="str">
            <v xml:space="preserve"> </v>
          </cell>
          <cell r="C952" t="str">
            <v xml:space="preserve"> </v>
          </cell>
          <cell r="D952" t="str">
            <v xml:space="preserve"> </v>
          </cell>
          <cell r="E952" t="str">
            <v xml:space="preserve"> </v>
          </cell>
          <cell r="F952" t="str">
            <v xml:space="preserve"> </v>
          </cell>
          <cell r="G952" t="str">
            <v xml:space="preserve"> </v>
          </cell>
          <cell r="H952" t="str">
            <v xml:space="preserve"> </v>
          </cell>
          <cell r="I952" t="str">
            <v xml:space="preserve"> </v>
          </cell>
        </row>
        <row r="953">
          <cell r="A953" t="str">
            <v>20. TOTAL R&amp;D PERSONNEL</v>
          </cell>
          <cell r="B953" t="str">
            <v xml:space="preserve"> </v>
          </cell>
          <cell r="C953" t="str">
            <v xml:space="preserve"> </v>
          </cell>
          <cell r="D953" t="str">
            <v xml:space="preserve"> </v>
          </cell>
          <cell r="E953" t="str">
            <v xml:space="preserve"> </v>
          </cell>
          <cell r="F953" t="str">
            <v xml:space="preserve"> </v>
          </cell>
          <cell r="G953" t="str">
            <v xml:space="preserve"> </v>
          </cell>
          <cell r="H953">
            <v>43828</v>
          </cell>
          <cell r="I953" t="str">
            <v xml:space="preserve"> </v>
          </cell>
        </row>
        <row r="954">
          <cell r="A954" t="str">
            <v>-</v>
          </cell>
          <cell r="B954" t="str">
            <v>-</v>
          </cell>
          <cell r="C954" t="str">
            <v>-</v>
          </cell>
          <cell r="D954" t="str">
            <v>-</v>
          </cell>
          <cell r="E954" t="str">
            <v>-</v>
          </cell>
          <cell r="F954" t="str">
            <v>-</v>
          </cell>
          <cell r="G954" t="str">
            <v>-</v>
          </cell>
          <cell r="H954" t="str">
            <v>-</v>
          </cell>
          <cell r="I954" t="str">
            <v>-</v>
          </cell>
        </row>
        <row r="955">
          <cell r="A955" t="str">
            <v>(*) Please specify if data refer to :</v>
          </cell>
          <cell r="G955" t="str">
            <v xml:space="preserve"> </v>
          </cell>
          <cell r="H955" t="str">
            <v xml:space="preserve"> </v>
          </cell>
          <cell r="I955" t="str">
            <v xml:space="preserve"> </v>
          </cell>
        </row>
        <row r="956">
          <cell r="A956" t="str">
            <v xml:space="preserve">      . Number of persons engaged in R &amp; D on a given date (for instance end of period)</v>
          </cell>
          <cell r="G956" t="str">
            <v xml:space="preserve"> </v>
          </cell>
          <cell r="H956" t="str">
            <v xml:space="preserve"> </v>
          </cell>
          <cell r="I956" t="str">
            <v xml:space="preserve"> </v>
          </cell>
        </row>
        <row r="957">
          <cell r="A957" t="str">
            <v xml:space="preserve">      . Total number of persons engaged in R&amp;D during the (calendar) year</v>
          </cell>
          <cell r="G957" t="str">
            <v xml:space="preserve"> </v>
          </cell>
          <cell r="H957" t="str">
            <v xml:space="preserve"> </v>
          </cell>
          <cell r="I957" t="str">
            <v xml:space="preserve"> </v>
          </cell>
        </row>
        <row r="958">
          <cell r="A958" t="str">
            <v xml:space="preserve">      . Average number of persons engaged in R&amp;D during the (calendar) year</v>
          </cell>
          <cell r="G958" t="str">
            <v xml:space="preserve"> </v>
          </cell>
          <cell r="H958" t="str">
            <v xml:space="preserve"> </v>
          </cell>
          <cell r="I958" t="str">
            <v xml:space="preserve"> </v>
          </cell>
        </row>
        <row r="969">
          <cell r="A969" t="str">
            <v>TOTAL TABLE (T.11)</v>
          </cell>
          <cell r="B969" t="str">
            <v xml:space="preserve"> </v>
          </cell>
          <cell r="C969" t="str">
            <v xml:space="preserve"> </v>
          </cell>
          <cell r="D969" t="str">
            <v>COUNTRY : NORWAY</v>
          </cell>
          <cell r="G969" t="str">
            <v xml:space="preserve"> </v>
          </cell>
          <cell r="H969" t="str">
            <v xml:space="preserve"> </v>
          </cell>
          <cell r="I969" t="str">
            <v xml:space="preserve"> </v>
          </cell>
        </row>
        <row r="970">
          <cell r="A970" t="str">
            <v xml:space="preserve"> </v>
          </cell>
          <cell r="B970" t="str">
            <v xml:space="preserve"> </v>
          </cell>
          <cell r="C970" t="str">
            <v xml:space="preserve"> </v>
          </cell>
          <cell r="D970" t="str">
            <v xml:space="preserve"> </v>
          </cell>
          <cell r="E970" t="str">
            <v xml:space="preserve"> </v>
          </cell>
          <cell r="F970" t="str">
            <v xml:space="preserve"> </v>
          </cell>
          <cell r="G970" t="str">
            <v xml:space="preserve"> </v>
          </cell>
          <cell r="H970" t="str">
            <v xml:space="preserve"> </v>
          </cell>
          <cell r="I970" t="str">
            <v xml:space="preserve"> </v>
          </cell>
        </row>
        <row r="971">
          <cell r="A971" t="str">
            <v>TOTAL R&amp;D PERSONNEL</v>
          </cell>
          <cell r="G971" t="str">
            <v xml:space="preserve"> </v>
          </cell>
          <cell r="H971" t="str">
            <v xml:space="preserve"> </v>
          </cell>
          <cell r="I971" t="str">
            <v xml:space="preserve"> </v>
          </cell>
        </row>
        <row r="972">
          <cell r="A972" t="str">
            <v>BY SECTOR OF EMPLOYMENT AND QUALIFICATION</v>
          </cell>
          <cell r="G972" t="str">
            <v xml:space="preserve"> </v>
          </cell>
          <cell r="H972" t="str">
            <v xml:space="preserve"> </v>
          </cell>
          <cell r="I972" t="str">
            <v xml:space="preserve"> </v>
          </cell>
        </row>
        <row r="973">
          <cell r="A973" t="str">
            <v>UNIT: HEADCOUNT (*)</v>
          </cell>
          <cell r="G973" t="str">
            <v xml:space="preserve"> </v>
          </cell>
          <cell r="H973" t="str">
            <v xml:space="preserve"> </v>
          </cell>
          <cell r="I973" t="str">
            <v xml:space="preserve"> </v>
          </cell>
        </row>
        <row r="974">
          <cell r="A974" t="str">
            <v xml:space="preserve"> </v>
          </cell>
          <cell r="B974" t="str">
            <v xml:space="preserve"> </v>
          </cell>
          <cell r="C974" t="str">
            <v xml:space="preserve"> </v>
          </cell>
          <cell r="D974" t="str">
            <v xml:space="preserve"> </v>
          </cell>
          <cell r="E974" t="str">
            <v xml:space="preserve"> </v>
          </cell>
          <cell r="F974" t="str">
            <v xml:space="preserve"> </v>
          </cell>
          <cell r="G974" t="str">
            <v xml:space="preserve"> </v>
          </cell>
          <cell r="H974" t="str">
            <v xml:space="preserve"> </v>
          </cell>
          <cell r="I974" t="str">
            <v xml:space="preserve"> </v>
          </cell>
        </row>
        <row r="975">
          <cell r="A975" t="str">
            <v>YEAR : 1999 (or the closest available year)</v>
          </cell>
          <cell r="B975" t="str">
            <v xml:space="preserve"> </v>
          </cell>
          <cell r="C975" t="str">
            <v xml:space="preserve"> </v>
          </cell>
          <cell r="D975" t="str">
            <v xml:space="preserve"> </v>
          </cell>
          <cell r="E975" t="str">
            <v xml:space="preserve"> </v>
          </cell>
          <cell r="F975" t="str">
            <v xml:space="preserve"> </v>
          </cell>
          <cell r="G975" t="str">
            <v xml:space="preserve"> </v>
          </cell>
          <cell r="H975" t="str">
            <v xml:space="preserve"> </v>
          </cell>
          <cell r="I975" t="str">
            <v xml:space="preserve"> </v>
          </cell>
        </row>
        <row r="976">
          <cell r="A976" t="str">
            <v xml:space="preserve"> </v>
          </cell>
          <cell r="B976" t="str">
            <v xml:space="preserve"> </v>
          </cell>
          <cell r="C976" t="str">
            <v xml:space="preserve"> </v>
          </cell>
          <cell r="D976" t="str">
            <v xml:space="preserve"> </v>
          </cell>
          <cell r="E976" t="str">
            <v xml:space="preserve"> </v>
          </cell>
          <cell r="F976" t="str">
            <v xml:space="preserve"> </v>
          </cell>
          <cell r="G976" t="str">
            <v xml:space="preserve"> </v>
          </cell>
          <cell r="H976" t="str">
            <v xml:space="preserve"> </v>
          </cell>
          <cell r="I976" t="str">
            <v xml:space="preserve"> </v>
          </cell>
        </row>
        <row r="977">
          <cell r="A977" t="str">
            <v>-</v>
          </cell>
          <cell r="B977" t="str">
            <v>-</v>
          </cell>
          <cell r="C977" t="str">
            <v>-</v>
          </cell>
          <cell r="D977" t="str">
            <v>-</v>
          </cell>
          <cell r="E977" t="str">
            <v>-</v>
          </cell>
          <cell r="F977" t="str">
            <v>-</v>
          </cell>
          <cell r="G977" t="str">
            <v>-</v>
          </cell>
          <cell r="H977" t="str">
            <v>-</v>
          </cell>
          <cell r="I977" t="str">
            <v>-</v>
          </cell>
        </row>
        <row r="978">
          <cell r="A978" t="str">
            <v xml:space="preserve"> </v>
          </cell>
          <cell r="B978" t="str">
            <v>1</v>
          </cell>
          <cell r="C978" t="str">
            <v xml:space="preserve"> </v>
          </cell>
          <cell r="D978" t="str">
            <v>2</v>
          </cell>
          <cell r="E978" t="str">
            <v xml:space="preserve"> </v>
          </cell>
          <cell r="F978" t="str">
            <v>3</v>
          </cell>
          <cell r="G978" t="str">
            <v xml:space="preserve"> </v>
          </cell>
          <cell r="H978" t="str">
            <v>4</v>
          </cell>
          <cell r="I978" t="str">
            <v xml:space="preserve"> </v>
          </cell>
        </row>
        <row r="979">
          <cell r="A979" t="str">
            <v xml:space="preserve"> </v>
          </cell>
          <cell r="B979" t="str">
            <v>Full time</v>
          </cell>
          <cell r="C979" t="str">
            <v xml:space="preserve"> </v>
          </cell>
          <cell r="D979" t="str">
            <v>Mainly on</v>
          </cell>
          <cell r="E979" t="str">
            <v xml:space="preserve"> </v>
          </cell>
          <cell r="F979" t="str">
            <v>Part-time</v>
          </cell>
          <cell r="G979" t="str">
            <v xml:space="preserve"> </v>
          </cell>
          <cell r="H979" t="str">
            <v xml:space="preserve"> </v>
          </cell>
          <cell r="I979" t="str">
            <v xml:space="preserve"> </v>
          </cell>
        </row>
        <row r="980">
          <cell r="A980" t="str">
            <v xml:space="preserve"> </v>
          </cell>
          <cell r="B980" t="str">
            <v>on R&amp;D</v>
          </cell>
          <cell r="C980" t="str">
            <v xml:space="preserve"> </v>
          </cell>
          <cell r="D980" t="str">
            <v>R&amp;D</v>
          </cell>
          <cell r="E980" t="str">
            <v xml:space="preserve"> </v>
          </cell>
          <cell r="F980" t="str">
            <v>on R&amp;D</v>
          </cell>
          <cell r="G980" t="str">
            <v xml:space="preserve"> </v>
          </cell>
          <cell r="H980" t="str">
            <v>TOTAL</v>
          </cell>
          <cell r="I980" t="str">
            <v xml:space="preserve"> </v>
          </cell>
        </row>
        <row r="981">
          <cell r="A981" t="str">
            <v xml:space="preserve"> </v>
          </cell>
          <cell r="B981" t="str">
            <v>(&gt; 90 %)</v>
          </cell>
          <cell r="C981" t="str">
            <v xml:space="preserve"> </v>
          </cell>
          <cell r="D981" t="str">
            <v>(50 to 90%)</v>
          </cell>
          <cell r="E981" t="str">
            <v xml:space="preserve"> </v>
          </cell>
          <cell r="F981" t="str">
            <v>(&lt; 50 %)</v>
          </cell>
          <cell r="G981" t="str">
            <v xml:space="preserve"> </v>
          </cell>
          <cell r="H981" t="str">
            <v xml:space="preserve"> </v>
          </cell>
          <cell r="I981" t="str">
            <v xml:space="preserve"> </v>
          </cell>
        </row>
        <row r="982">
          <cell r="A982" t="str">
            <v>-</v>
          </cell>
          <cell r="B982" t="str">
            <v>-</v>
          </cell>
          <cell r="C982" t="str">
            <v>-</v>
          </cell>
          <cell r="D982" t="str">
            <v>-</v>
          </cell>
          <cell r="E982" t="str">
            <v>-</v>
          </cell>
          <cell r="F982" t="str">
            <v>-</v>
          </cell>
          <cell r="G982" t="str">
            <v>-</v>
          </cell>
          <cell r="H982" t="str">
            <v>-</v>
          </cell>
          <cell r="I982" t="str">
            <v>-</v>
          </cell>
        </row>
        <row r="983">
          <cell r="A983" t="str">
            <v>BUSINESS ENTERPRISE SECTOR</v>
          </cell>
          <cell r="B983" t="str">
            <v xml:space="preserve"> </v>
          </cell>
          <cell r="C983" t="str">
            <v xml:space="preserve"> </v>
          </cell>
          <cell r="D983" t="str">
            <v xml:space="preserve"> </v>
          </cell>
          <cell r="E983" t="str">
            <v xml:space="preserve"> </v>
          </cell>
          <cell r="F983" t="str">
            <v xml:space="preserve"> </v>
          </cell>
          <cell r="G983" t="str">
            <v xml:space="preserve"> </v>
          </cell>
          <cell r="H983" t="str">
            <v xml:space="preserve"> </v>
          </cell>
          <cell r="I983" t="str">
            <v xml:space="preserve"> </v>
          </cell>
        </row>
        <row r="984">
          <cell r="A984" t="str">
            <v xml:space="preserve">  QUALIFICATION</v>
          </cell>
          <cell r="B984" t="str">
            <v xml:space="preserve"> </v>
          </cell>
          <cell r="C984" t="str">
            <v xml:space="preserve"> </v>
          </cell>
          <cell r="D984" t="str">
            <v xml:space="preserve"> </v>
          </cell>
          <cell r="E984" t="str">
            <v xml:space="preserve"> </v>
          </cell>
          <cell r="F984" t="str">
            <v xml:space="preserve"> </v>
          </cell>
          <cell r="G984" t="str">
            <v xml:space="preserve"> </v>
          </cell>
          <cell r="H984" t="str">
            <v xml:space="preserve"> </v>
          </cell>
          <cell r="I984" t="str">
            <v xml:space="preserve"> </v>
          </cell>
        </row>
        <row r="985">
          <cell r="A985" t="str">
            <v xml:space="preserve"> 1. UNIVERSITY PhD LEVEL DEGREES</v>
          </cell>
          <cell r="B985" t="str">
            <v xml:space="preserve"> </v>
          </cell>
          <cell r="C985" t="str">
            <v xml:space="preserve"> </v>
          </cell>
          <cell r="D985" t="str">
            <v xml:space="preserve"> </v>
          </cell>
          <cell r="E985" t="str">
            <v xml:space="preserve"> </v>
          </cell>
          <cell r="F985" t="str">
            <v xml:space="preserve"> </v>
          </cell>
          <cell r="H985">
            <v>1565</v>
          </cell>
          <cell r="I985" t="str">
            <v xml:space="preserve"> </v>
          </cell>
        </row>
        <row r="986">
          <cell r="A986" t="str">
            <v xml:space="preserve"> 2. OTHER UNIVERSITY DEGREES</v>
          </cell>
          <cell r="B986" t="str">
            <v xml:space="preserve"> </v>
          </cell>
          <cell r="C986" t="str">
            <v xml:space="preserve"> </v>
          </cell>
          <cell r="D986" t="str">
            <v xml:space="preserve"> </v>
          </cell>
          <cell r="E986" t="str">
            <v xml:space="preserve"> </v>
          </cell>
          <cell r="F986" t="str">
            <v xml:space="preserve"> </v>
          </cell>
          <cell r="H986">
            <v>11061</v>
          </cell>
          <cell r="I986" t="str">
            <v xml:space="preserve"> </v>
          </cell>
        </row>
        <row r="987">
          <cell r="A987" t="str">
            <v xml:space="preserve"> 3. SUB TOTAL UNIVERSITY DEGREES</v>
          </cell>
          <cell r="B987" t="str">
            <v xml:space="preserve"> </v>
          </cell>
          <cell r="C987" t="str">
            <v xml:space="preserve"> </v>
          </cell>
          <cell r="D987" t="str">
            <v xml:space="preserve"> </v>
          </cell>
          <cell r="E987" t="str">
            <v xml:space="preserve"> </v>
          </cell>
          <cell r="F987" t="str">
            <v xml:space="preserve"> </v>
          </cell>
          <cell r="H987">
            <v>12626</v>
          </cell>
          <cell r="I987" t="str">
            <v xml:space="preserve"> </v>
          </cell>
        </row>
        <row r="988">
          <cell r="A988" t="str">
            <v xml:space="preserve"> 4. OTHER POST-SECONDARY</v>
          </cell>
          <cell r="B988" t="str">
            <v xml:space="preserve"> </v>
          </cell>
          <cell r="C988" t="str">
            <v xml:space="preserve"> </v>
          </cell>
          <cell r="D988" t="str">
            <v xml:space="preserve"> </v>
          </cell>
          <cell r="E988" t="str">
            <v xml:space="preserve"> </v>
          </cell>
          <cell r="F988" t="str">
            <v xml:space="preserve"> </v>
          </cell>
          <cell r="G988" t="str">
            <v xml:space="preserve"> </v>
          </cell>
          <cell r="H988" t="str">
            <v xml:space="preserve"> </v>
          </cell>
          <cell r="I988" t="str">
            <v xml:space="preserve"> </v>
          </cell>
        </row>
        <row r="989">
          <cell r="A989" t="str">
            <v xml:space="preserve"> 5. SECONDARY</v>
          </cell>
          <cell r="B989" t="str">
            <v xml:space="preserve"> </v>
          </cell>
          <cell r="C989" t="str">
            <v xml:space="preserve"> </v>
          </cell>
          <cell r="D989" t="str">
            <v xml:space="preserve"> </v>
          </cell>
          <cell r="E989" t="str">
            <v xml:space="preserve"> </v>
          </cell>
          <cell r="F989" t="str">
            <v xml:space="preserve"> </v>
          </cell>
          <cell r="G989" t="str">
            <v xml:space="preserve"> </v>
          </cell>
          <cell r="H989" t="str">
            <v xml:space="preserve"> </v>
          </cell>
          <cell r="I989" t="str">
            <v xml:space="preserve"> </v>
          </cell>
        </row>
        <row r="990">
          <cell r="A990" t="str">
            <v xml:space="preserve"> 6. OTHER</v>
          </cell>
          <cell r="B990" t="str">
            <v xml:space="preserve"> </v>
          </cell>
          <cell r="C990" t="str">
            <v xml:space="preserve"> </v>
          </cell>
          <cell r="D990" t="str">
            <v xml:space="preserve"> </v>
          </cell>
          <cell r="E990" t="str">
            <v xml:space="preserve"> </v>
          </cell>
          <cell r="F990" t="str">
            <v xml:space="preserve"> </v>
          </cell>
          <cell r="G990" t="str">
            <v xml:space="preserve"> </v>
          </cell>
          <cell r="H990" t="str">
            <v xml:space="preserve"> </v>
          </cell>
          <cell r="I990" t="str">
            <v xml:space="preserve"> </v>
          </cell>
        </row>
        <row r="991">
          <cell r="A991" t="str">
            <v xml:space="preserve"> 7. NOT SPECIFIED</v>
          </cell>
          <cell r="B991" t="str">
            <v xml:space="preserve"> </v>
          </cell>
          <cell r="C991" t="str">
            <v xml:space="preserve"> </v>
          </cell>
          <cell r="D991" t="str">
            <v xml:space="preserve"> </v>
          </cell>
          <cell r="E991" t="str">
            <v xml:space="preserve"> </v>
          </cell>
          <cell r="F991" t="str">
            <v xml:space="preserve"> </v>
          </cell>
          <cell r="H991">
            <v>4749</v>
          </cell>
          <cell r="I991" t="str">
            <v xml:space="preserve"> </v>
          </cell>
        </row>
        <row r="992">
          <cell r="A992" t="str">
            <v xml:space="preserve"> 8. TOTAL</v>
          </cell>
          <cell r="B992" t="str">
            <v xml:space="preserve"> </v>
          </cell>
          <cell r="C992" t="str">
            <v xml:space="preserve"> </v>
          </cell>
          <cell r="D992" t="str">
            <v xml:space="preserve"> </v>
          </cell>
          <cell r="E992" t="str">
            <v xml:space="preserve"> </v>
          </cell>
          <cell r="F992" t="str">
            <v xml:space="preserve"> </v>
          </cell>
          <cell r="H992">
            <v>17375</v>
          </cell>
          <cell r="I992" t="str">
            <v xml:space="preserve"> </v>
          </cell>
        </row>
        <row r="993">
          <cell r="A993" t="str">
            <v>-</v>
          </cell>
          <cell r="B993" t="str">
            <v>-</v>
          </cell>
          <cell r="C993" t="str">
            <v>-</v>
          </cell>
          <cell r="D993" t="str">
            <v>-</v>
          </cell>
          <cell r="E993" t="str">
            <v>-</v>
          </cell>
          <cell r="F993" t="str">
            <v>-</v>
          </cell>
          <cell r="G993" t="str">
            <v>-</v>
          </cell>
          <cell r="H993" t="str">
            <v>-</v>
          </cell>
          <cell r="I993" t="str">
            <v>-</v>
          </cell>
        </row>
        <row r="994">
          <cell r="A994" t="str">
            <v>GOVERNMENT SECTOR</v>
          </cell>
          <cell r="B994" t="str">
            <v xml:space="preserve"> </v>
          </cell>
          <cell r="C994" t="str">
            <v xml:space="preserve"> </v>
          </cell>
          <cell r="D994" t="str">
            <v xml:space="preserve"> </v>
          </cell>
          <cell r="E994" t="str">
            <v xml:space="preserve"> </v>
          </cell>
          <cell r="F994" t="str">
            <v xml:space="preserve"> </v>
          </cell>
          <cell r="G994" t="str">
            <v xml:space="preserve"> </v>
          </cell>
          <cell r="H994" t="str">
            <v xml:space="preserve"> </v>
          </cell>
          <cell r="I994" t="str">
            <v xml:space="preserve"> </v>
          </cell>
        </row>
        <row r="995">
          <cell r="A995" t="str">
            <v xml:space="preserve">  QUALIFICATION</v>
          </cell>
          <cell r="B995" t="str">
            <v xml:space="preserve"> </v>
          </cell>
          <cell r="C995" t="str">
            <v xml:space="preserve"> </v>
          </cell>
          <cell r="D995" t="str">
            <v xml:space="preserve"> </v>
          </cell>
          <cell r="E995" t="str">
            <v xml:space="preserve"> </v>
          </cell>
          <cell r="F995" t="str">
            <v xml:space="preserve"> </v>
          </cell>
          <cell r="G995" t="str">
            <v xml:space="preserve"> </v>
          </cell>
          <cell r="H995" t="str">
            <v xml:space="preserve"> </v>
          </cell>
          <cell r="I995" t="str">
            <v xml:space="preserve"> </v>
          </cell>
        </row>
        <row r="996">
          <cell r="A996" t="str">
            <v xml:space="preserve"> 9. UNIVERSITY PhD LEVEL DEGREES</v>
          </cell>
          <cell r="B996" t="str">
            <v xml:space="preserve"> </v>
          </cell>
          <cell r="C996" t="str">
            <v xml:space="preserve"> </v>
          </cell>
          <cell r="D996" t="str">
            <v xml:space="preserve"> </v>
          </cell>
          <cell r="E996" t="str">
            <v xml:space="preserve"> </v>
          </cell>
          <cell r="F996" t="str">
            <v xml:space="preserve"> </v>
          </cell>
          <cell r="G996" t="str">
            <v xml:space="preserve"> </v>
          </cell>
          <cell r="H996">
            <v>1062</v>
          </cell>
          <cell r="I996" t="str">
            <v xml:space="preserve"> </v>
          </cell>
        </row>
        <row r="997">
          <cell r="A997" t="str">
            <v>10. OTHER UNIVERSITY DEGREES</v>
          </cell>
          <cell r="B997" t="str">
            <v xml:space="preserve"> </v>
          </cell>
          <cell r="C997" t="str">
            <v xml:space="preserve"> </v>
          </cell>
          <cell r="D997" t="str">
            <v xml:space="preserve"> </v>
          </cell>
          <cell r="E997" t="str">
            <v xml:space="preserve"> </v>
          </cell>
          <cell r="F997" t="str">
            <v xml:space="preserve"> </v>
          </cell>
          <cell r="G997" t="str">
            <v xml:space="preserve"> </v>
          </cell>
          <cell r="H997">
            <v>2909</v>
          </cell>
          <cell r="I997" t="str">
            <v xml:space="preserve"> </v>
          </cell>
        </row>
        <row r="998">
          <cell r="A998" t="str">
            <v>11. SUB TOTAL UNIVERSITY DEGREES</v>
          </cell>
          <cell r="B998" t="str">
            <v xml:space="preserve"> </v>
          </cell>
          <cell r="C998" t="str">
            <v xml:space="preserve"> </v>
          </cell>
          <cell r="D998" t="str">
            <v xml:space="preserve"> </v>
          </cell>
          <cell r="E998" t="str">
            <v xml:space="preserve"> </v>
          </cell>
          <cell r="F998" t="str">
            <v xml:space="preserve"> </v>
          </cell>
          <cell r="G998" t="str">
            <v xml:space="preserve"> </v>
          </cell>
          <cell r="H998">
            <v>3971</v>
          </cell>
          <cell r="I998" t="str">
            <v xml:space="preserve"> </v>
          </cell>
        </row>
        <row r="999">
          <cell r="A999" t="str">
            <v>12. OTHER POST-SECONDARY</v>
          </cell>
          <cell r="B999" t="str">
            <v xml:space="preserve"> </v>
          </cell>
          <cell r="C999" t="str">
            <v xml:space="preserve"> </v>
          </cell>
          <cell r="D999" t="str">
            <v xml:space="preserve"> </v>
          </cell>
          <cell r="E999" t="str">
            <v xml:space="preserve"> </v>
          </cell>
          <cell r="F999" t="str">
            <v xml:space="preserve"> </v>
          </cell>
          <cell r="G999" t="str">
            <v xml:space="preserve"> </v>
          </cell>
          <cell r="H999" t="str">
            <v xml:space="preserve"> </v>
          </cell>
          <cell r="I999" t="str">
            <v xml:space="preserve"> </v>
          </cell>
        </row>
        <row r="1000">
          <cell r="A1000" t="str">
            <v>13. SECONDARY</v>
          </cell>
          <cell r="B1000" t="str">
            <v xml:space="preserve"> </v>
          </cell>
          <cell r="C1000" t="str">
            <v xml:space="preserve"> </v>
          </cell>
          <cell r="D1000" t="str">
            <v xml:space="preserve"> </v>
          </cell>
          <cell r="E1000" t="str">
            <v xml:space="preserve"> </v>
          </cell>
          <cell r="F1000" t="str">
            <v xml:space="preserve"> </v>
          </cell>
          <cell r="G1000" t="str">
            <v xml:space="preserve"> </v>
          </cell>
          <cell r="H1000" t="str">
            <v xml:space="preserve"> </v>
          </cell>
          <cell r="I1000" t="str">
            <v xml:space="preserve"> </v>
          </cell>
        </row>
        <row r="1001">
          <cell r="A1001" t="str">
            <v>14. OTHER</v>
          </cell>
          <cell r="B1001" t="str">
            <v xml:space="preserve"> </v>
          </cell>
          <cell r="C1001" t="str">
            <v xml:space="preserve"> </v>
          </cell>
          <cell r="D1001" t="str">
            <v xml:space="preserve"> </v>
          </cell>
          <cell r="E1001" t="str">
            <v xml:space="preserve"> </v>
          </cell>
          <cell r="F1001" t="str">
            <v xml:space="preserve"> </v>
          </cell>
          <cell r="G1001" t="str">
            <v xml:space="preserve"> </v>
          </cell>
          <cell r="H1001" t="str">
            <v xml:space="preserve"> </v>
          </cell>
          <cell r="I1001" t="str">
            <v xml:space="preserve"> </v>
          </cell>
        </row>
        <row r="1002">
          <cell r="A1002" t="str">
            <v>15. NOT SPECIFIED</v>
          </cell>
          <cell r="B1002" t="str">
            <v xml:space="preserve"> </v>
          </cell>
          <cell r="C1002" t="str">
            <v xml:space="preserve"> </v>
          </cell>
          <cell r="D1002" t="str">
            <v xml:space="preserve"> </v>
          </cell>
          <cell r="E1002" t="str">
            <v xml:space="preserve"> </v>
          </cell>
          <cell r="F1002" t="str">
            <v xml:space="preserve"> </v>
          </cell>
          <cell r="G1002" t="str">
            <v xml:space="preserve"> </v>
          </cell>
          <cell r="H1002">
            <v>2413</v>
          </cell>
          <cell r="I1002" t="str">
            <v xml:space="preserve"> </v>
          </cell>
        </row>
        <row r="1003">
          <cell r="A1003" t="str">
            <v>16. TOTAL</v>
          </cell>
          <cell r="B1003" t="str">
            <v xml:space="preserve"> </v>
          </cell>
          <cell r="C1003" t="str">
            <v xml:space="preserve"> </v>
          </cell>
          <cell r="D1003" t="str">
            <v xml:space="preserve"> </v>
          </cell>
          <cell r="E1003" t="str">
            <v xml:space="preserve"> </v>
          </cell>
          <cell r="F1003" t="str">
            <v xml:space="preserve"> </v>
          </cell>
          <cell r="G1003" t="str">
            <v xml:space="preserve"> </v>
          </cell>
          <cell r="H1003">
            <v>6384</v>
          </cell>
          <cell r="I1003" t="str">
            <v xml:space="preserve"> </v>
          </cell>
        </row>
        <row r="1004">
          <cell r="A1004" t="str">
            <v>-</v>
          </cell>
          <cell r="B1004" t="str">
            <v>-</v>
          </cell>
          <cell r="C1004" t="str">
            <v>-</v>
          </cell>
          <cell r="D1004" t="str">
            <v>-</v>
          </cell>
          <cell r="E1004" t="str">
            <v>-</v>
          </cell>
          <cell r="F1004" t="str">
            <v>-</v>
          </cell>
          <cell r="G1004" t="str">
            <v>-</v>
          </cell>
          <cell r="H1004" t="str">
            <v>-</v>
          </cell>
          <cell r="I1004" t="str">
            <v>-</v>
          </cell>
        </row>
        <row r="1005">
          <cell r="A1005" t="str">
            <v>HIGHER EDUCATION SECTOR</v>
          </cell>
          <cell r="B1005" t="str">
            <v xml:space="preserve"> </v>
          </cell>
          <cell r="C1005" t="str">
            <v xml:space="preserve"> </v>
          </cell>
          <cell r="D1005" t="str">
            <v xml:space="preserve"> </v>
          </cell>
          <cell r="E1005" t="str">
            <v xml:space="preserve"> </v>
          </cell>
          <cell r="F1005" t="str">
            <v xml:space="preserve"> </v>
          </cell>
          <cell r="G1005" t="str">
            <v xml:space="preserve"> </v>
          </cell>
          <cell r="H1005" t="str">
            <v xml:space="preserve"> </v>
          </cell>
          <cell r="I1005" t="str">
            <v xml:space="preserve"> </v>
          </cell>
        </row>
        <row r="1006">
          <cell r="A1006" t="str">
            <v xml:space="preserve">  QUALIFICATION</v>
          </cell>
          <cell r="B1006" t="str">
            <v xml:space="preserve"> </v>
          </cell>
          <cell r="C1006" t="str">
            <v xml:space="preserve"> </v>
          </cell>
          <cell r="D1006" t="str">
            <v xml:space="preserve"> </v>
          </cell>
          <cell r="E1006" t="str">
            <v xml:space="preserve"> </v>
          </cell>
          <cell r="F1006" t="str">
            <v xml:space="preserve"> </v>
          </cell>
          <cell r="G1006" t="str">
            <v xml:space="preserve"> </v>
          </cell>
          <cell r="H1006" t="str">
            <v xml:space="preserve"> </v>
          </cell>
          <cell r="I1006" t="str">
            <v xml:space="preserve"> </v>
          </cell>
        </row>
        <row r="1007">
          <cell r="A1007" t="str">
            <v>17. UNIVERSITY PhD LEVEL DEGREES</v>
          </cell>
          <cell r="B1007">
            <v>592</v>
          </cell>
          <cell r="C1007" t="str">
            <v xml:space="preserve"> </v>
          </cell>
          <cell r="D1007">
            <v>30</v>
          </cell>
          <cell r="E1007" t="str">
            <v xml:space="preserve"> </v>
          </cell>
          <cell r="F1007">
            <v>3846</v>
          </cell>
          <cell r="G1007" t="str">
            <v xml:space="preserve"> </v>
          </cell>
          <cell r="H1007">
            <v>4468</v>
          </cell>
          <cell r="I1007" t="str">
            <v xml:space="preserve"> </v>
          </cell>
        </row>
        <row r="1008">
          <cell r="A1008" t="str">
            <v>18. OTHER UNIVERSITY DEGREES</v>
          </cell>
          <cell r="B1008">
            <v>415</v>
          </cell>
          <cell r="C1008" t="str">
            <v xml:space="preserve"> </v>
          </cell>
          <cell r="D1008">
            <v>3075</v>
          </cell>
          <cell r="E1008" t="str">
            <v xml:space="preserve"> </v>
          </cell>
          <cell r="F1008">
            <v>6406</v>
          </cell>
          <cell r="G1008" t="str">
            <v xml:space="preserve"> </v>
          </cell>
          <cell r="H1008">
            <v>9896</v>
          </cell>
          <cell r="I1008" t="str">
            <v xml:space="preserve"> </v>
          </cell>
        </row>
        <row r="1009">
          <cell r="A1009" t="str">
            <v>19. SUB TOTAL UNIVERSITY DEGREES</v>
          </cell>
          <cell r="B1009">
            <v>1007</v>
          </cell>
          <cell r="C1009" t="str">
            <v xml:space="preserve"> </v>
          </cell>
          <cell r="D1009">
            <v>3105</v>
          </cell>
          <cell r="E1009" t="str">
            <v xml:space="preserve"> </v>
          </cell>
          <cell r="F1009">
            <v>10252</v>
          </cell>
          <cell r="G1009" t="str">
            <v xml:space="preserve"> </v>
          </cell>
          <cell r="H1009">
            <v>14364</v>
          </cell>
          <cell r="I1009" t="str">
            <v xml:space="preserve"> </v>
          </cell>
        </row>
        <row r="1010">
          <cell r="A1010" t="str">
            <v>20. OTHER POST-SECONDARY</v>
          </cell>
          <cell r="B1010" t="str">
            <v xml:space="preserve"> </v>
          </cell>
          <cell r="C1010" t="str">
            <v xml:space="preserve"> </v>
          </cell>
          <cell r="D1010" t="str">
            <v xml:space="preserve"> </v>
          </cell>
          <cell r="E1010" t="str">
            <v xml:space="preserve"> </v>
          </cell>
          <cell r="F1010" t="str">
            <v xml:space="preserve"> </v>
          </cell>
          <cell r="G1010" t="str">
            <v xml:space="preserve"> </v>
          </cell>
          <cell r="H1010" t="str">
            <v xml:space="preserve"> </v>
          </cell>
          <cell r="I1010" t="str">
            <v xml:space="preserve"> </v>
          </cell>
        </row>
        <row r="1011">
          <cell r="A1011" t="str">
            <v>21. SECONDARY</v>
          </cell>
          <cell r="B1011" t="str">
            <v xml:space="preserve"> </v>
          </cell>
          <cell r="C1011" t="str">
            <v xml:space="preserve"> </v>
          </cell>
          <cell r="D1011" t="str">
            <v xml:space="preserve"> </v>
          </cell>
          <cell r="E1011" t="str">
            <v xml:space="preserve"> </v>
          </cell>
          <cell r="F1011" t="str">
            <v xml:space="preserve"> </v>
          </cell>
          <cell r="G1011" t="str">
            <v xml:space="preserve"> </v>
          </cell>
          <cell r="H1011" t="str">
            <v xml:space="preserve"> </v>
          </cell>
          <cell r="I1011" t="str">
            <v xml:space="preserve"> </v>
          </cell>
        </row>
        <row r="1012">
          <cell r="A1012" t="str">
            <v>22. OTHER</v>
          </cell>
          <cell r="B1012" t="str">
            <v xml:space="preserve"> </v>
          </cell>
          <cell r="C1012" t="str">
            <v xml:space="preserve"> </v>
          </cell>
          <cell r="D1012" t="str">
            <v xml:space="preserve"> </v>
          </cell>
          <cell r="E1012" t="str">
            <v xml:space="preserve"> </v>
          </cell>
          <cell r="F1012" t="str">
            <v xml:space="preserve"> </v>
          </cell>
          <cell r="G1012" t="str">
            <v xml:space="preserve"> </v>
          </cell>
          <cell r="H1012" t="str">
            <v xml:space="preserve"> </v>
          </cell>
          <cell r="I1012" t="str">
            <v xml:space="preserve"> </v>
          </cell>
        </row>
        <row r="1013">
          <cell r="A1013" t="str">
            <v>23. NOT SPECIFIED</v>
          </cell>
          <cell r="B1013" t="str">
            <v xml:space="preserve"> </v>
          </cell>
          <cell r="C1013" t="str">
            <v xml:space="preserve"> </v>
          </cell>
          <cell r="D1013" t="str">
            <v xml:space="preserve"> </v>
          </cell>
          <cell r="E1013" t="str">
            <v xml:space="preserve"> </v>
          </cell>
          <cell r="F1013" t="str">
            <v xml:space="preserve"> </v>
          </cell>
          <cell r="G1013" t="str">
            <v xml:space="preserve"> </v>
          </cell>
          <cell r="H1013">
            <v>5705</v>
          </cell>
          <cell r="I1013" t="str">
            <v xml:space="preserve"> </v>
          </cell>
        </row>
        <row r="1014">
          <cell r="A1014" t="str">
            <v>24. TOTAL</v>
          </cell>
          <cell r="B1014" t="str">
            <v xml:space="preserve"> </v>
          </cell>
          <cell r="C1014" t="str">
            <v xml:space="preserve"> </v>
          </cell>
          <cell r="D1014" t="str">
            <v xml:space="preserve"> </v>
          </cell>
          <cell r="E1014" t="str">
            <v xml:space="preserve"> </v>
          </cell>
          <cell r="F1014" t="str">
            <v xml:space="preserve"> </v>
          </cell>
          <cell r="G1014" t="str">
            <v xml:space="preserve"> </v>
          </cell>
          <cell r="H1014">
            <v>20069</v>
          </cell>
          <cell r="I1014" t="str">
            <v xml:space="preserve"> </v>
          </cell>
        </row>
        <row r="1015">
          <cell r="A1015" t="str">
            <v>-</v>
          </cell>
          <cell r="B1015" t="str">
            <v>-</v>
          </cell>
          <cell r="C1015" t="str">
            <v>-</v>
          </cell>
          <cell r="D1015" t="str">
            <v>-</v>
          </cell>
          <cell r="E1015" t="str">
            <v>-</v>
          </cell>
          <cell r="F1015" t="str">
            <v>-</v>
          </cell>
          <cell r="G1015" t="str">
            <v>-</v>
          </cell>
          <cell r="H1015" t="str">
            <v>-</v>
          </cell>
          <cell r="I1015" t="str">
            <v>-</v>
          </cell>
        </row>
        <row r="1016">
          <cell r="A1016" t="str">
            <v>PRIVATE NON PROFIT SECTOR</v>
          </cell>
          <cell r="B1016" t="str">
            <v xml:space="preserve"> </v>
          </cell>
          <cell r="C1016" t="str">
            <v xml:space="preserve"> </v>
          </cell>
          <cell r="D1016" t="str">
            <v xml:space="preserve"> </v>
          </cell>
          <cell r="E1016" t="str">
            <v xml:space="preserve"> </v>
          </cell>
          <cell r="F1016" t="str">
            <v xml:space="preserve"> </v>
          </cell>
          <cell r="G1016" t="str">
            <v xml:space="preserve"> </v>
          </cell>
          <cell r="H1016" t="str">
            <v xml:space="preserve"> </v>
          </cell>
          <cell r="I1016" t="str">
            <v xml:space="preserve"> </v>
          </cell>
        </row>
        <row r="1017">
          <cell r="A1017" t="str">
            <v xml:space="preserve">  QUALIFICATION</v>
          </cell>
          <cell r="B1017" t="str">
            <v xml:space="preserve"> </v>
          </cell>
          <cell r="C1017" t="str">
            <v xml:space="preserve"> </v>
          </cell>
          <cell r="D1017" t="str">
            <v xml:space="preserve"> </v>
          </cell>
          <cell r="E1017" t="str">
            <v xml:space="preserve"> </v>
          </cell>
          <cell r="F1017" t="str">
            <v xml:space="preserve"> </v>
          </cell>
          <cell r="G1017" t="str">
            <v xml:space="preserve"> </v>
          </cell>
          <cell r="H1017" t="str">
            <v xml:space="preserve"> </v>
          </cell>
          <cell r="I1017" t="str">
            <v xml:space="preserve"> </v>
          </cell>
        </row>
        <row r="1018">
          <cell r="A1018" t="str">
            <v>25. UNIVERSITY PhD LEVEL DEGREES</v>
          </cell>
          <cell r="B1018" t="str">
            <v xml:space="preserve"> </v>
          </cell>
          <cell r="C1018" t="str">
            <v xml:space="preserve"> </v>
          </cell>
          <cell r="D1018" t="str">
            <v xml:space="preserve"> </v>
          </cell>
          <cell r="E1018" t="str">
            <v xml:space="preserve"> </v>
          </cell>
          <cell r="F1018" t="str">
            <v xml:space="preserve"> </v>
          </cell>
          <cell r="G1018" t="str">
            <v xml:space="preserve"> </v>
          </cell>
          <cell r="H1018" t="str">
            <v xml:space="preserve"> </v>
          </cell>
          <cell r="I1018" t="str">
            <v xml:space="preserve"> </v>
          </cell>
        </row>
        <row r="1019">
          <cell r="A1019" t="str">
            <v>26. OTHER UNIVERSITY DEGREES</v>
          </cell>
          <cell r="B1019" t="str">
            <v xml:space="preserve"> </v>
          </cell>
          <cell r="C1019" t="str">
            <v xml:space="preserve"> </v>
          </cell>
          <cell r="D1019" t="str">
            <v xml:space="preserve"> </v>
          </cell>
          <cell r="E1019" t="str">
            <v xml:space="preserve"> </v>
          </cell>
          <cell r="F1019" t="str">
            <v xml:space="preserve"> </v>
          </cell>
          <cell r="G1019" t="str">
            <v xml:space="preserve"> </v>
          </cell>
          <cell r="H1019" t="str">
            <v xml:space="preserve"> </v>
          </cell>
          <cell r="I1019" t="str">
            <v xml:space="preserve"> </v>
          </cell>
        </row>
        <row r="1020">
          <cell r="A1020" t="str">
            <v>27. SUB TOTAL UNIVERSITY DEGREES</v>
          </cell>
          <cell r="B1020" t="str">
            <v xml:space="preserve"> </v>
          </cell>
          <cell r="C1020" t="str">
            <v xml:space="preserve"> </v>
          </cell>
          <cell r="D1020" t="str">
            <v xml:space="preserve"> </v>
          </cell>
          <cell r="E1020" t="str">
            <v xml:space="preserve"> </v>
          </cell>
          <cell r="F1020" t="str">
            <v xml:space="preserve"> </v>
          </cell>
          <cell r="G1020" t="str">
            <v xml:space="preserve"> </v>
          </cell>
          <cell r="H1020" t="str">
            <v xml:space="preserve"> </v>
          </cell>
          <cell r="I1020" t="str">
            <v xml:space="preserve"> </v>
          </cell>
        </row>
        <row r="1021">
          <cell r="A1021" t="str">
            <v>28. OTHER POST-SECONDARY</v>
          </cell>
          <cell r="B1021" t="str">
            <v xml:space="preserve"> </v>
          </cell>
          <cell r="C1021" t="str">
            <v xml:space="preserve"> </v>
          </cell>
          <cell r="D1021" t="str">
            <v xml:space="preserve"> </v>
          </cell>
          <cell r="E1021" t="str">
            <v xml:space="preserve"> </v>
          </cell>
          <cell r="F1021" t="str">
            <v xml:space="preserve"> </v>
          </cell>
          <cell r="G1021" t="str">
            <v xml:space="preserve"> </v>
          </cell>
          <cell r="H1021" t="str">
            <v xml:space="preserve"> </v>
          </cell>
          <cell r="I1021" t="str">
            <v xml:space="preserve"> </v>
          </cell>
        </row>
        <row r="1022">
          <cell r="A1022" t="str">
            <v>29. SECONDARY</v>
          </cell>
          <cell r="B1022" t="str">
            <v xml:space="preserve"> </v>
          </cell>
          <cell r="C1022" t="str">
            <v xml:space="preserve"> </v>
          </cell>
          <cell r="D1022" t="str">
            <v xml:space="preserve"> </v>
          </cell>
          <cell r="E1022" t="str">
            <v xml:space="preserve"> </v>
          </cell>
          <cell r="F1022" t="str">
            <v xml:space="preserve"> </v>
          </cell>
          <cell r="G1022" t="str">
            <v xml:space="preserve"> </v>
          </cell>
          <cell r="H1022" t="str">
            <v xml:space="preserve"> </v>
          </cell>
          <cell r="I1022" t="str">
            <v xml:space="preserve"> </v>
          </cell>
        </row>
        <row r="1023">
          <cell r="A1023" t="str">
            <v>30. OTHER</v>
          </cell>
          <cell r="B1023" t="str">
            <v xml:space="preserve"> </v>
          </cell>
          <cell r="C1023" t="str">
            <v xml:space="preserve"> </v>
          </cell>
          <cell r="D1023" t="str">
            <v xml:space="preserve"> </v>
          </cell>
          <cell r="E1023" t="str">
            <v xml:space="preserve"> </v>
          </cell>
          <cell r="F1023" t="str">
            <v xml:space="preserve"> </v>
          </cell>
          <cell r="G1023" t="str">
            <v xml:space="preserve"> </v>
          </cell>
          <cell r="H1023" t="str">
            <v xml:space="preserve"> </v>
          </cell>
          <cell r="I1023" t="str">
            <v xml:space="preserve"> </v>
          </cell>
        </row>
        <row r="1024">
          <cell r="A1024" t="str">
            <v>31. NOT SPECIFIED</v>
          </cell>
          <cell r="B1024" t="str">
            <v xml:space="preserve"> </v>
          </cell>
          <cell r="C1024" t="str">
            <v xml:space="preserve"> </v>
          </cell>
          <cell r="D1024" t="str">
            <v xml:space="preserve"> </v>
          </cell>
          <cell r="E1024" t="str">
            <v xml:space="preserve"> </v>
          </cell>
          <cell r="F1024" t="str">
            <v xml:space="preserve"> </v>
          </cell>
          <cell r="G1024" t="str">
            <v xml:space="preserve"> </v>
          </cell>
          <cell r="H1024" t="str">
            <v xml:space="preserve"> </v>
          </cell>
          <cell r="I1024" t="str">
            <v xml:space="preserve"> </v>
          </cell>
        </row>
        <row r="1025">
          <cell r="A1025" t="str">
            <v>32. TOTAL</v>
          </cell>
          <cell r="B1025" t="str">
            <v xml:space="preserve"> </v>
          </cell>
          <cell r="C1025" t="str">
            <v xml:space="preserve"> </v>
          </cell>
          <cell r="D1025" t="str">
            <v xml:space="preserve"> </v>
          </cell>
          <cell r="E1025" t="str">
            <v xml:space="preserve"> </v>
          </cell>
          <cell r="F1025" t="str">
            <v xml:space="preserve"> </v>
          </cell>
          <cell r="G1025" t="str">
            <v xml:space="preserve"> </v>
          </cell>
          <cell r="H1025" t="str">
            <v xml:space="preserve"> </v>
          </cell>
          <cell r="I1025" t="str">
            <v xml:space="preserve"> </v>
          </cell>
        </row>
        <row r="1026">
          <cell r="A1026" t="str">
            <v>-</v>
          </cell>
          <cell r="B1026" t="str">
            <v>-</v>
          </cell>
          <cell r="C1026" t="str">
            <v>-</v>
          </cell>
          <cell r="D1026" t="str">
            <v>-</v>
          </cell>
          <cell r="E1026" t="str">
            <v>-</v>
          </cell>
          <cell r="F1026" t="str">
            <v>-</v>
          </cell>
          <cell r="G1026" t="str">
            <v>-</v>
          </cell>
          <cell r="H1026" t="str">
            <v>-</v>
          </cell>
          <cell r="I1026" t="str">
            <v>-</v>
          </cell>
        </row>
        <row r="1027">
          <cell r="A1027" t="str">
            <v>NATIONAL TOTAL</v>
          </cell>
          <cell r="B1027" t="str">
            <v xml:space="preserve"> </v>
          </cell>
          <cell r="C1027" t="str">
            <v xml:space="preserve"> </v>
          </cell>
          <cell r="D1027" t="str">
            <v xml:space="preserve"> </v>
          </cell>
          <cell r="E1027" t="str">
            <v xml:space="preserve"> </v>
          </cell>
          <cell r="F1027" t="str">
            <v xml:space="preserve"> </v>
          </cell>
          <cell r="G1027" t="str">
            <v xml:space="preserve"> </v>
          </cell>
          <cell r="H1027" t="str">
            <v xml:space="preserve"> </v>
          </cell>
          <cell r="I1027" t="str">
            <v xml:space="preserve"> </v>
          </cell>
        </row>
        <row r="1028">
          <cell r="A1028" t="str">
            <v xml:space="preserve">  QUALIFICATION</v>
          </cell>
          <cell r="B1028" t="str">
            <v xml:space="preserve"> </v>
          </cell>
          <cell r="C1028" t="str">
            <v xml:space="preserve"> </v>
          </cell>
          <cell r="D1028" t="str">
            <v xml:space="preserve"> </v>
          </cell>
          <cell r="E1028" t="str">
            <v xml:space="preserve"> </v>
          </cell>
          <cell r="F1028" t="str">
            <v xml:space="preserve"> </v>
          </cell>
          <cell r="G1028" t="str">
            <v xml:space="preserve"> </v>
          </cell>
          <cell r="H1028" t="str">
            <v xml:space="preserve"> </v>
          </cell>
          <cell r="I1028" t="str">
            <v xml:space="preserve"> </v>
          </cell>
        </row>
        <row r="1029">
          <cell r="A1029" t="str">
            <v>33. UNIVERSITY PhD LEVEL DEGREES</v>
          </cell>
          <cell r="B1029" t="str">
            <v xml:space="preserve"> </v>
          </cell>
          <cell r="C1029" t="str">
            <v xml:space="preserve"> </v>
          </cell>
          <cell r="D1029" t="str">
            <v xml:space="preserve"> </v>
          </cell>
          <cell r="E1029" t="str">
            <v xml:space="preserve"> </v>
          </cell>
          <cell r="F1029" t="str">
            <v xml:space="preserve"> </v>
          </cell>
          <cell r="G1029" t="str">
            <v xml:space="preserve"> </v>
          </cell>
          <cell r="H1029">
            <v>7095</v>
          </cell>
          <cell r="I1029" t="str">
            <v xml:space="preserve"> </v>
          </cell>
        </row>
        <row r="1030">
          <cell r="A1030" t="str">
            <v>34. OTHER UNIVERSITY DEGREES</v>
          </cell>
          <cell r="B1030" t="str">
            <v xml:space="preserve"> </v>
          </cell>
          <cell r="C1030" t="str">
            <v xml:space="preserve"> </v>
          </cell>
          <cell r="D1030" t="str">
            <v xml:space="preserve"> </v>
          </cell>
          <cell r="E1030" t="str">
            <v xml:space="preserve"> </v>
          </cell>
          <cell r="F1030" t="str">
            <v xml:space="preserve"> </v>
          </cell>
          <cell r="G1030" t="str">
            <v xml:space="preserve"> </v>
          </cell>
          <cell r="H1030">
            <v>23866</v>
          </cell>
          <cell r="I1030" t="str">
            <v xml:space="preserve"> </v>
          </cell>
        </row>
        <row r="1031">
          <cell r="A1031" t="str">
            <v>35. SUB TOTAL UNIVERSITY DEGREES</v>
          </cell>
          <cell r="B1031" t="str">
            <v xml:space="preserve"> </v>
          </cell>
          <cell r="C1031" t="str">
            <v xml:space="preserve"> </v>
          </cell>
          <cell r="D1031" t="str">
            <v xml:space="preserve"> </v>
          </cell>
          <cell r="E1031" t="str">
            <v xml:space="preserve"> </v>
          </cell>
          <cell r="F1031" t="str">
            <v xml:space="preserve"> </v>
          </cell>
          <cell r="G1031" t="str">
            <v xml:space="preserve"> </v>
          </cell>
          <cell r="H1031">
            <v>30961</v>
          </cell>
          <cell r="I1031" t="str">
            <v xml:space="preserve"> </v>
          </cell>
        </row>
        <row r="1032">
          <cell r="A1032" t="str">
            <v>36. OTHER POST-SECONDARY</v>
          </cell>
          <cell r="B1032" t="str">
            <v xml:space="preserve"> </v>
          </cell>
          <cell r="C1032" t="str">
            <v xml:space="preserve"> </v>
          </cell>
          <cell r="D1032" t="str">
            <v xml:space="preserve"> </v>
          </cell>
          <cell r="E1032" t="str">
            <v xml:space="preserve"> </v>
          </cell>
          <cell r="F1032" t="str">
            <v xml:space="preserve"> </v>
          </cell>
          <cell r="G1032" t="str">
            <v xml:space="preserve"> </v>
          </cell>
          <cell r="H1032" t="str">
            <v xml:space="preserve"> </v>
          </cell>
          <cell r="I1032" t="str">
            <v xml:space="preserve"> </v>
          </cell>
        </row>
        <row r="1033">
          <cell r="A1033" t="str">
            <v>37. SECONDARY</v>
          </cell>
          <cell r="B1033" t="str">
            <v xml:space="preserve"> </v>
          </cell>
          <cell r="C1033" t="str">
            <v xml:space="preserve"> </v>
          </cell>
          <cell r="D1033" t="str">
            <v xml:space="preserve"> </v>
          </cell>
          <cell r="E1033" t="str">
            <v xml:space="preserve"> </v>
          </cell>
          <cell r="F1033" t="str">
            <v xml:space="preserve"> </v>
          </cell>
          <cell r="G1033" t="str">
            <v xml:space="preserve"> </v>
          </cell>
          <cell r="H1033" t="str">
            <v xml:space="preserve"> </v>
          </cell>
          <cell r="I1033" t="str">
            <v xml:space="preserve"> </v>
          </cell>
        </row>
        <row r="1034">
          <cell r="A1034" t="str">
            <v>38. OTHER</v>
          </cell>
          <cell r="B1034" t="str">
            <v xml:space="preserve"> </v>
          </cell>
          <cell r="C1034" t="str">
            <v xml:space="preserve"> </v>
          </cell>
          <cell r="D1034" t="str">
            <v xml:space="preserve"> </v>
          </cell>
          <cell r="E1034" t="str">
            <v xml:space="preserve"> </v>
          </cell>
          <cell r="F1034" t="str">
            <v xml:space="preserve"> </v>
          </cell>
          <cell r="G1034" t="str">
            <v xml:space="preserve"> </v>
          </cell>
          <cell r="H1034" t="str">
            <v xml:space="preserve"> </v>
          </cell>
          <cell r="I1034" t="str">
            <v xml:space="preserve"> </v>
          </cell>
        </row>
        <row r="1035">
          <cell r="A1035" t="str">
            <v>39. NOT SPECIFIED</v>
          </cell>
          <cell r="B1035" t="str">
            <v xml:space="preserve"> </v>
          </cell>
          <cell r="C1035" t="str">
            <v xml:space="preserve"> </v>
          </cell>
          <cell r="D1035" t="str">
            <v xml:space="preserve"> </v>
          </cell>
          <cell r="E1035" t="str">
            <v xml:space="preserve"> </v>
          </cell>
          <cell r="F1035" t="str">
            <v xml:space="preserve"> </v>
          </cell>
          <cell r="G1035" t="str">
            <v xml:space="preserve"> </v>
          </cell>
          <cell r="H1035">
            <v>12867</v>
          </cell>
          <cell r="I1035" t="str">
            <v xml:space="preserve"> </v>
          </cell>
        </row>
        <row r="1036">
          <cell r="A1036" t="str">
            <v>40. TOTAL R&amp;D PERSONNEL</v>
          </cell>
          <cell r="B1036" t="str">
            <v xml:space="preserve"> </v>
          </cell>
          <cell r="C1036" t="str">
            <v xml:space="preserve"> </v>
          </cell>
          <cell r="D1036" t="str">
            <v xml:space="preserve"> </v>
          </cell>
          <cell r="E1036" t="str">
            <v xml:space="preserve"> </v>
          </cell>
          <cell r="F1036" t="str">
            <v xml:space="preserve"> </v>
          </cell>
          <cell r="G1036" t="str">
            <v xml:space="preserve"> </v>
          </cell>
          <cell r="H1036">
            <v>43828</v>
          </cell>
          <cell r="I1036" t="str">
            <v xml:space="preserve"> </v>
          </cell>
        </row>
        <row r="1037">
          <cell r="A1037" t="str">
            <v>-</v>
          </cell>
          <cell r="B1037" t="str">
            <v>-</v>
          </cell>
          <cell r="C1037" t="str">
            <v>-</v>
          </cell>
          <cell r="D1037" t="str">
            <v>-</v>
          </cell>
          <cell r="E1037" t="str">
            <v>-</v>
          </cell>
          <cell r="F1037" t="str">
            <v>-</v>
          </cell>
          <cell r="G1037" t="str">
            <v>-</v>
          </cell>
          <cell r="H1037" t="str">
            <v>-</v>
          </cell>
          <cell r="I1037" t="str">
            <v>-</v>
          </cell>
        </row>
        <row r="1038">
          <cell r="A1038" t="str">
            <v>(*) Please specify if data refer to :</v>
          </cell>
          <cell r="G1038" t="str">
            <v xml:space="preserve"> </v>
          </cell>
          <cell r="H1038" t="str">
            <v xml:space="preserve"> </v>
          </cell>
          <cell r="I1038" t="str">
            <v xml:space="preserve"> </v>
          </cell>
        </row>
        <row r="1039">
          <cell r="A1039" t="str">
            <v xml:space="preserve">      . Number of persons engaged in R &amp; D on a given date (for instance end of period)</v>
          </cell>
          <cell r="G1039" t="str">
            <v xml:space="preserve"> </v>
          </cell>
          <cell r="H1039" t="str">
            <v xml:space="preserve"> </v>
          </cell>
          <cell r="I1039" t="str">
            <v xml:space="preserve"> </v>
          </cell>
        </row>
        <row r="1040">
          <cell r="A1040" t="str">
            <v xml:space="preserve">      . Total number of persons engaged in R&amp;D during the (calendar) year</v>
          </cell>
          <cell r="G1040" t="str">
            <v xml:space="preserve"> </v>
          </cell>
          <cell r="H1040" t="str">
            <v xml:space="preserve"> </v>
          </cell>
          <cell r="I1040" t="str">
            <v xml:space="preserve"> </v>
          </cell>
        </row>
        <row r="1041">
          <cell r="A1041" t="str">
            <v xml:space="preserve">      . Average number of persons engaged in R&amp;D during the (calendar) year</v>
          </cell>
          <cell r="G1041" t="str">
            <v xml:space="preserve"> </v>
          </cell>
          <cell r="H1041" t="str">
            <v xml:space="preserve"> </v>
          </cell>
          <cell r="I1041" t="str">
            <v xml:space="preserve"> </v>
          </cell>
        </row>
      </sheetData>
      <sheetData sheetId="3">
        <row r="8">
          <cell r="A8" t="str">
            <v>TABLE M. 1</v>
          </cell>
          <cell r="B8" t="str">
            <v xml:space="preserve"> </v>
          </cell>
          <cell r="C8" t="str">
            <v xml:space="preserve"> </v>
          </cell>
          <cell r="D8" t="str">
            <v>COUNTRY : NORWAY</v>
          </cell>
          <cell r="G8" t="str">
            <v xml:space="preserve"> </v>
          </cell>
          <cell r="H8" t="str">
            <v xml:space="preserve"> </v>
          </cell>
          <cell r="I8" t="str">
            <v xml:space="preserve"> </v>
          </cell>
          <cell r="J8" t="str">
            <v xml:space="preserve"> </v>
          </cell>
          <cell r="K8" t="str">
            <v xml:space="preserve"> </v>
          </cell>
          <cell r="L8" t="str">
            <v xml:space="preserve"> </v>
          </cell>
          <cell r="M8" t="str">
            <v xml:space="preserve"> </v>
          </cell>
          <cell r="N8" t="str">
            <v xml:space="preserve"> </v>
          </cell>
          <cell r="O8" t="str">
            <v xml:space="preserve"> </v>
          </cell>
        </row>
        <row r="9">
          <cell r="A9" t="str">
            <v xml:space="preserve"> </v>
          </cell>
          <cell r="B9" t="str">
            <v xml:space="preserve"> </v>
          </cell>
          <cell r="C9" t="str">
            <v xml:space="preserve"> </v>
          </cell>
          <cell r="D9" t="str">
            <v xml:space="preserve"> </v>
          </cell>
          <cell r="E9" t="str">
            <v xml:space="preserve"> </v>
          </cell>
          <cell r="F9" t="str">
            <v xml:space="preserve"> </v>
          </cell>
          <cell r="G9" t="str">
            <v xml:space="preserve"> </v>
          </cell>
          <cell r="H9" t="str">
            <v xml:space="preserve"> </v>
          </cell>
          <cell r="I9" t="str">
            <v xml:space="preserve"> </v>
          </cell>
          <cell r="J9" t="str">
            <v xml:space="preserve"> </v>
          </cell>
          <cell r="K9" t="str">
            <v xml:space="preserve"> </v>
          </cell>
          <cell r="L9" t="str">
            <v xml:space="preserve"> </v>
          </cell>
          <cell r="M9" t="str">
            <v xml:space="preserve"> </v>
          </cell>
          <cell r="N9" t="str">
            <v xml:space="preserve"> </v>
          </cell>
          <cell r="O9" t="str">
            <v xml:space="preserve"> </v>
          </cell>
        </row>
        <row r="10">
          <cell r="A10" t="str">
            <v>GROSS DOMESTIC EXPENDITURE ON R&amp;D (GERD)</v>
          </cell>
          <cell r="B10" t="str">
            <v xml:space="preserve"> </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cell r="K10" t="str">
            <v xml:space="preserve"> </v>
          </cell>
          <cell r="L10" t="str">
            <v xml:space="preserve"> </v>
          </cell>
          <cell r="M10" t="str">
            <v xml:space="preserve"> </v>
          </cell>
          <cell r="N10" t="str">
            <v xml:space="preserve"> </v>
          </cell>
          <cell r="O10" t="str">
            <v xml:space="preserve"> </v>
          </cell>
        </row>
        <row r="11">
          <cell r="A11" t="str">
            <v>BY SECTOR OF PERFORMANCE AND SOURCE OF FUNDS</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cell r="O11" t="str">
            <v xml:space="preserve"> </v>
          </cell>
        </row>
        <row r="12">
          <cell r="A12" t="str">
            <v xml:space="preserve"> </v>
          </cell>
          <cell r="B12" t="str">
            <v xml:space="preserve"> </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cell r="K12" t="str">
            <v xml:space="preserve"> </v>
          </cell>
          <cell r="L12" t="str">
            <v xml:space="preserve"> </v>
          </cell>
          <cell r="M12" t="str">
            <v xml:space="preserve"> </v>
          </cell>
          <cell r="N12" t="str">
            <v xml:space="preserve"> </v>
          </cell>
          <cell r="O12" t="str">
            <v xml:space="preserve"> </v>
          </cell>
        </row>
        <row r="13">
          <cell r="A13" t="str">
            <v>UNIT: Million national currency</v>
          </cell>
          <cell r="B13" t="str">
            <v xml:space="preserve"> </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cell r="K13" t="str">
            <v xml:space="preserve"> </v>
          </cell>
          <cell r="L13" t="str">
            <v xml:space="preserve"> </v>
          </cell>
          <cell r="M13" t="str">
            <v xml:space="preserve"> </v>
          </cell>
          <cell r="N13" t="str">
            <v xml:space="preserve"> </v>
          </cell>
          <cell r="O13" t="str">
            <v xml:space="preserve"> </v>
          </cell>
        </row>
        <row r="14">
          <cell r="A14" t="str">
            <v xml:space="preserve"> </v>
          </cell>
          <cell r="B14" t="str">
            <v xml:space="preserve"> </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cell r="O14" t="str">
            <v xml:space="preserve"> </v>
          </cell>
        </row>
        <row r="15">
          <cell r="A15" t="str">
            <v>-</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row>
        <row r="16">
          <cell r="A16" t="str">
            <v xml:space="preserve"> </v>
          </cell>
          <cell r="B16" t="str">
            <v>1995</v>
          </cell>
          <cell r="C16" t="str">
            <v xml:space="preserve"> </v>
          </cell>
          <cell r="D16" t="str">
            <v>1996</v>
          </cell>
          <cell r="E16" t="str">
            <v xml:space="preserve"> </v>
          </cell>
          <cell r="F16" t="str">
            <v>1997</v>
          </cell>
          <cell r="G16" t="str">
            <v xml:space="preserve"> </v>
          </cell>
          <cell r="H16" t="str">
            <v>1998</v>
          </cell>
          <cell r="I16" t="str">
            <v xml:space="preserve"> </v>
          </cell>
          <cell r="J16" t="str">
            <v>1999</v>
          </cell>
          <cell r="K16" t="str">
            <v xml:space="preserve"> </v>
          </cell>
          <cell r="L16" t="str">
            <v>2000</v>
          </cell>
          <cell r="M16" t="str">
            <v xml:space="preserve"> </v>
          </cell>
          <cell r="N16" t="str">
            <v>2001</v>
          </cell>
          <cell r="O16" t="str">
            <v xml:space="preserve"> </v>
          </cell>
        </row>
        <row r="17">
          <cell r="A17" t="str">
            <v>-</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row>
        <row r="18">
          <cell r="A18" t="str">
            <v>BUSINESS ENTERPRISE SECTOR</v>
          </cell>
          <cell r="B18" t="str">
            <v xml:space="preserve"> </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cell r="M18" t="str">
            <v xml:space="preserve"> </v>
          </cell>
          <cell r="N18" t="str">
            <v xml:space="preserve"> </v>
          </cell>
          <cell r="O18" t="str">
            <v xml:space="preserve"> </v>
          </cell>
        </row>
        <row r="19">
          <cell r="A19" t="str">
            <v xml:space="preserve">  SOURCE OF FUNDS</v>
          </cell>
          <cell r="B19" t="str">
            <v xml:space="preserve"> </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cell r="O19" t="str">
            <v xml:space="preserve"> </v>
          </cell>
        </row>
        <row r="20">
          <cell r="A20" t="str">
            <v>*  1. BUSINESS ENTERPRISE</v>
          </cell>
          <cell r="B20">
            <v>7441.5</v>
          </cell>
          <cell r="C20" t="str">
            <v>A</v>
          </cell>
          <cell r="D20" t="str">
            <v>..</v>
          </cell>
          <cell r="E20" t="str">
            <v xml:space="preserve"> </v>
          </cell>
          <cell r="F20">
            <v>8427.4</v>
          </cell>
          <cell r="G20" t="str">
            <v xml:space="preserve"> </v>
          </cell>
          <cell r="H20" t="str">
            <v>..</v>
          </cell>
          <cell r="I20" t="str">
            <v xml:space="preserve"> </v>
          </cell>
          <cell r="J20">
            <v>9831.7999999999993</v>
          </cell>
          <cell r="K20" t="str">
            <v xml:space="preserve"> </v>
          </cell>
          <cell r="L20" t="str">
            <v>..</v>
          </cell>
          <cell r="M20" t="str">
            <v xml:space="preserve"> </v>
          </cell>
          <cell r="N20" t="str">
            <v>..</v>
          </cell>
          <cell r="O20" t="str">
            <v xml:space="preserve"> </v>
          </cell>
        </row>
        <row r="21">
          <cell r="A21" t="str">
            <v>*  2. DIRECT GOVERNMENT</v>
          </cell>
          <cell r="B21">
            <v>1073</v>
          </cell>
          <cell r="C21" t="str">
            <v>A</v>
          </cell>
          <cell r="D21" t="str">
            <v>..</v>
          </cell>
          <cell r="E21" t="str">
            <v xml:space="preserve"> </v>
          </cell>
          <cell r="F21">
            <v>1135.3</v>
          </cell>
          <cell r="G21" t="str">
            <v xml:space="preserve"> </v>
          </cell>
          <cell r="H21" t="str">
            <v>..</v>
          </cell>
          <cell r="I21" t="str">
            <v xml:space="preserve"> </v>
          </cell>
          <cell r="J21">
            <v>1102.3</v>
          </cell>
          <cell r="K21" t="str">
            <v xml:space="preserve"> </v>
          </cell>
          <cell r="L21" t="str">
            <v>..</v>
          </cell>
          <cell r="M21" t="str">
            <v xml:space="preserve"> </v>
          </cell>
          <cell r="N21" t="str">
            <v>..</v>
          </cell>
          <cell r="O21" t="str">
            <v xml:space="preserve"> </v>
          </cell>
        </row>
        <row r="22">
          <cell r="A22" t="str">
            <v>*  3. HIGHER EDUCATION</v>
          </cell>
          <cell r="B22">
            <v>0</v>
          </cell>
          <cell r="C22" t="str">
            <v xml:space="preserve"> </v>
          </cell>
          <cell r="D22" t="str">
            <v>..</v>
          </cell>
          <cell r="E22" t="str">
            <v xml:space="preserve"> </v>
          </cell>
          <cell r="F22">
            <v>0</v>
          </cell>
          <cell r="G22" t="str">
            <v xml:space="preserve"> </v>
          </cell>
          <cell r="H22" t="str">
            <v>..</v>
          </cell>
          <cell r="I22" t="str">
            <v xml:space="preserve"> </v>
          </cell>
          <cell r="J22">
            <v>0</v>
          </cell>
          <cell r="K22" t="str">
            <v xml:space="preserve"> </v>
          </cell>
          <cell r="L22" t="str">
            <v>..</v>
          </cell>
          <cell r="M22" t="str">
            <v xml:space="preserve"> </v>
          </cell>
          <cell r="N22" t="str">
            <v>..</v>
          </cell>
          <cell r="O22" t="str">
            <v xml:space="preserve"> </v>
          </cell>
        </row>
        <row r="23">
          <cell r="A23" t="str">
            <v>*  4. PRIVATE NON-PROFIT</v>
          </cell>
          <cell r="B23">
            <v>5.0999999999999996</v>
          </cell>
          <cell r="C23" t="str">
            <v>A</v>
          </cell>
          <cell r="D23" t="str">
            <v>..</v>
          </cell>
          <cell r="E23" t="str">
            <v xml:space="preserve"> </v>
          </cell>
          <cell r="F23">
            <v>0</v>
          </cell>
          <cell r="G23" t="str">
            <v xml:space="preserve"> </v>
          </cell>
          <cell r="H23" t="str">
            <v>..</v>
          </cell>
          <cell r="I23" t="str">
            <v xml:space="preserve"> </v>
          </cell>
          <cell r="J23">
            <v>0</v>
          </cell>
          <cell r="K23" t="str">
            <v xml:space="preserve"> </v>
          </cell>
          <cell r="L23" t="str">
            <v>..</v>
          </cell>
          <cell r="M23" t="str">
            <v xml:space="preserve"> </v>
          </cell>
          <cell r="N23" t="str">
            <v>..</v>
          </cell>
          <cell r="O23" t="str">
            <v xml:space="preserve"> </v>
          </cell>
        </row>
        <row r="24">
          <cell r="A24" t="str">
            <v>*  5. FUNDS FROM ABROAD</v>
          </cell>
          <cell r="B24">
            <v>501.6</v>
          </cell>
          <cell r="C24" t="str">
            <v>A</v>
          </cell>
          <cell r="D24" t="str">
            <v>..</v>
          </cell>
          <cell r="E24" t="str">
            <v xml:space="preserve"> </v>
          </cell>
          <cell r="F24">
            <v>789.1</v>
          </cell>
          <cell r="G24" t="str">
            <v xml:space="preserve"> </v>
          </cell>
          <cell r="H24" t="str">
            <v>..</v>
          </cell>
          <cell r="I24" t="str">
            <v xml:space="preserve"> </v>
          </cell>
          <cell r="J24">
            <v>435.4</v>
          </cell>
          <cell r="K24" t="str">
            <v xml:space="preserve"> </v>
          </cell>
          <cell r="L24" t="str">
            <v>..</v>
          </cell>
          <cell r="M24" t="str">
            <v xml:space="preserve"> </v>
          </cell>
          <cell r="N24" t="str">
            <v>..</v>
          </cell>
          <cell r="O24" t="str">
            <v xml:space="preserve"> </v>
          </cell>
        </row>
        <row r="25">
          <cell r="A25" t="str">
            <v>*  6. TOTAL BERD</v>
          </cell>
          <cell r="B25">
            <v>9021.2000000000007</v>
          </cell>
          <cell r="C25" t="str">
            <v>A</v>
          </cell>
          <cell r="D25" t="str">
            <v>..</v>
          </cell>
          <cell r="E25" t="str">
            <v xml:space="preserve"> </v>
          </cell>
          <cell r="F25">
            <v>10351.799999999999</v>
          </cell>
          <cell r="G25" t="str">
            <v xml:space="preserve"> </v>
          </cell>
          <cell r="H25" t="str">
            <v>..</v>
          </cell>
          <cell r="I25" t="str">
            <v xml:space="preserve"> </v>
          </cell>
          <cell r="J25">
            <v>11369.5</v>
          </cell>
          <cell r="K25" t="str">
            <v xml:space="preserve"> </v>
          </cell>
          <cell r="L25" t="str">
            <v>..</v>
          </cell>
          <cell r="M25" t="str">
            <v xml:space="preserve"> </v>
          </cell>
          <cell r="N25" t="str">
            <v>..</v>
          </cell>
          <cell r="O25" t="str">
            <v xml:space="preserve"> </v>
          </cell>
        </row>
        <row r="26">
          <cell r="A26" t="str">
            <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row>
        <row r="27">
          <cell r="A27" t="str">
            <v>GOVERNMENT SECTOR</v>
          </cell>
          <cell r="B27" t="str">
            <v xml:space="preserve"> </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cell r="K27" t="str">
            <v xml:space="preserve"> </v>
          </cell>
          <cell r="L27" t="str">
            <v xml:space="preserve"> </v>
          </cell>
          <cell r="M27" t="str">
            <v xml:space="preserve"> </v>
          </cell>
          <cell r="N27" t="str">
            <v xml:space="preserve"> </v>
          </cell>
          <cell r="O27" t="str">
            <v xml:space="preserve"> </v>
          </cell>
        </row>
        <row r="28">
          <cell r="A28" t="str">
            <v xml:space="preserve">  SOURCE OF FUNDS</v>
          </cell>
          <cell r="B28" t="str">
            <v xml:space="preserve"> </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cell r="K28" t="str">
            <v xml:space="preserve"> </v>
          </cell>
          <cell r="L28" t="str">
            <v xml:space="preserve"> </v>
          </cell>
          <cell r="M28" t="str">
            <v xml:space="preserve"> </v>
          </cell>
          <cell r="N28" t="str">
            <v xml:space="preserve"> </v>
          </cell>
          <cell r="O28" t="str">
            <v xml:space="preserve"> </v>
          </cell>
        </row>
        <row r="29">
          <cell r="A29" t="str">
            <v xml:space="preserve">   7. BUSINESS ENTERPRISE</v>
          </cell>
          <cell r="B29">
            <v>274.5</v>
          </cell>
          <cell r="C29" t="str">
            <v xml:space="preserve"> </v>
          </cell>
          <cell r="D29" t="str">
            <v>..</v>
          </cell>
          <cell r="E29" t="str">
            <v xml:space="preserve"> </v>
          </cell>
          <cell r="F29">
            <v>301.89999999999998</v>
          </cell>
          <cell r="G29" t="str">
            <v xml:space="preserve"> </v>
          </cell>
          <cell r="H29" t="str">
            <v>..</v>
          </cell>
          <cell r="I29" t="str">
            <v xml:space="preserve"> </v>
          </cell>
          <cell r="J29">
            <v>322.8</v>
          </cell>
          <cell r="K29" t="str">
            <v xml:space="preserve"> </v>
          </cell>
          <cell r="L29" t="str">
            <v>..</v>
          </cell>
          <cell r="M29" t="str">
            <v xml:space="preserve"> </v>
          </cell>
          <cell r="N29" t="str">
            <v>..</v>
          </cell>
          <cell r="O29" t="str">
            <v xml:space="preserve"> </v>
          </cell>
        </row>
        <row r="30">
          <cell r="A30" t="str">
            <v xml:space="preserve">   8. DIRECT GOVERNMENT</v>
          </cell>
          <cell r="B30">
            <v>2222.1</v>
          </cell>
          <cell r="C30" t="str">
            <v xml:space="preserve"> </v>
          </cell>
          <cell r="D30" t="str">
            <v>..</v>
          </cell>
          <cell r="E30" t="str">
            <v xml:space="preserve"> </v>
          </cell>
          <cell r="F30">
            <v>2395.3000000000002</v>
          </cell>
          <cell r="G30" t="str">
            <v xml:space="preserve"> </v>
          </cell>
          <cell r="H30" t="str">
            <v>..</v>
          </cell>
          <cell r="I30" t="str">
            <v xml:space="preserve"> </v>
          </cell>
          <cell r="J30">
            <v>2499.5</v>
          </cell>
          <cell r="K30" t="str">
            <v xml:space="preserve"> </v>
          </cell>
          <cell r="L30" t="str">
            <v>..</v>
          </cell>
          <cell r="M30" t="str">
            <v xml:space="preserve"> </v>
          </cell>
          <cell r="N30" t="str">
            <v>..</v>
          </cell>
          <cell r="O30" t="str">
            <v xml:space="preserve"> </v>
          </cell>
        </row>
        <row r="31">
          <cell r="A31" t="str">
            <v xml:space="preserve">   9. HIGHER EDUCATION</v>
          </cell>
          <cell r="B31">
            <v>0</v>
          </cell>
          <cell r="C31" t="str">
            <v xml:space="preserve"> </v>
          </cell>
          <cell r="D31" t="str">
            <v>..</v>
          </cell>
          <cell r="E31" t="str">
            <v xml:space="preserve"> </v>
          </cell>
          <cell r="F31">
            <v>0</v>
          </cell>
          <cell r="G31" t="str">
            <v xml:space="preserve"> </v>
          </cell>
          <cell r="H31" t="str">
            <v>..</v>
          </cell>
          <cell r="I31" t="str">
            <v xml:space="preserve"> </v>
          </cell>
          <cell r="J31">
            <v>0</v>
          </cell>
          <cell r="K31" t="str">
            <v xml:space="preserve"> </v>
          </cell>
          <cell r="L31" t="str">
            <v>..</v>
          </cell>
          <cell r="M31" t="str">
            <v xml:space="preserve"> </v>
          </cell>
          <cell r="N31" t="str">
            <v>..</v>
          </cell>
          <cell r="O31" t="str">
            <v xml:space="preserve"> </v>
          </cell>
        </row>
        <row r="32">
          <cell r="A32" t="str">
            <v xml:space="preserve">  10. PRIVATE NON-PROFIT</v>
          </cell>
          <cell r="B32">
            <v>33</v>
          </cell>
          <cell r="C32" t="str">
            <v xml:space="preserve"> </v>
          </cell>
          <cell r="D32" t="str">
            <v>..</v>
          </cell>
          <cell r="E32" t="str">
            <v xml:space="preserve"> </v>
          </cell>
          <cell r="F32">
            <v>35.4</v>
          </cell>
          <cell r="G32" t="str">
            <v xml:space="preserve"> </v>
          </cell>
          <cell r="H32" t="str">
            <v>..</v>
          </cell>
          <cell r="I32" t="str">
            <v xml:space="preserve"> </v>
          </cell>
          <cell r="J32">
            <v>7.4</v>
          </cell>
          <cell r="K32" t="str">
            <v xml:space="preserve"> </v>
          </cell>
          <cell r="L32" t="str">
            <v>..</v>
          </cell>
          <cell r="M32" t="str">
            <v xml:space="preserve"> </v>
          </cell>
          <cell r="N32" t="str">
            <v>..</v>
          </cell>
          <cell r="O32" t="str">
            <v xml:space="preserve"> </v>
          </cell>
        </row>
        <row r="33">
          <cell r="A33" t="str">
            <v xml:space="preserve">  11. FUNDS FROM ABROAD</v>
          </cell>
          <cell r="B33">
            <v>217.7</v>
          </cell>
          <cell r="C33" t="str">
            <v xml:space="preserve"> </v>
          </cell>
          <cell r="D33" t="str">
            <v>..</v>
          </cell>
          <cell r="E33" t="str">
            <v xml:space="preserve"> </v>
          </cell>
          <cell r="F33">
            <v>257</v>
          </cell>
          <cell r="G33" t="str">
            <v xml:space="preserve"> </v>
          </cell>
          <cell r="H33" t="str">
            <v>..</v>
          </cell>
          <cell r="I33" t="str">
            <v xml:space="preserve"> </v>
          </cell>
          <cell r="J33">
            <v>300.10000000000002</v>
          </cell>
          <cell r="K33" t="str">
            <v xml:space="preserve"> </v>
          </cell>
          <cell r="L33" t="str">
            <v>..</v>
          </cell>
          <cell r="M33" t="str">
            <v xml:space="preserve"> </v>
          </cell>
          <cell r="N33" t="str">
            <v>..</v>
          </cell>
          <cell r="O33" t="str">
            <v xml:space="preserve"> </v>
          </cell>
        </row>
        <row r="34">
          <cell r="A34" t="str">
            <v>* 12. TOTAL GOVERD</v>
          </cell>
          <cell r="B34">
            <v>2747.3</v>
          </cell>
          <cell r="C34" t="str">
            <v xml:space="preserve"> </v>
          </cell>
          <cell r="D34" t="str">
            <v>..</v>
          </cell>
          <cell r="E34" t="str">
            <v xml:space="preserve"> </v>
          </cell>
          <cell r="F34">
            <v>2989.6</v>
          </cell>
          <cell r="G34" t="str">
            <v xml:space="preserve"> </v>
          </cell>
          <cell r="H34" t="str">
            <v>..</v>
          </cell>
          <cell r="I34" t="str">
            <v xml:space="preserve"> </v>
          </cell>
          <cell r="J34">
            <v>3129.8</v>
          </cell>
          <cell r="K34" t="str">
            <v xml:space="preserve"> </v>
          </cell>
          <cell r="L34" t="str">
            <v>..</v>
          </cell>
          <cell r="M34" t="str">
            <v xml:space="preserve"> </v>
          </cell>
          <cell r="N34" t="str">
            <v>..</v>
          </cell>
          <cell r="O34" t="str">
            <v xml:space="preserve"> </v>
          </cell>
        </row>
        <row r="35">
          <cell r="A35" t="str">
            <v>-</v>
          </cell>
          <cell r="B35" t="str">
            <v>-</v>
          </cell>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row>
        <row r="36">
          <cell r="A36" t="str">
            <v>HIGHER EDUCATION SECTOR</v>
          </cell>
          <cell r="B36" t="str">
            <v xml:space="preserve"> </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cell r="O36" t="str">
            <v xml:space="preserve"> </v>
          </cell>
        </row>
        <row r="37">
          <cell r="A37" t="str">
            <v xml:space="preserve">  SOURCE OF FUNDS</v>
          </cell>
          <cell r="B37" t="str">
            <v xml:space="preserve"> </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cell r="O37" t="str">
            <v xml:space="preserve"> </v>
          </cell>
        </row>
        <row r="38">
          <cell r="A38" t="str">
            <v xml:space="preserve">  13. BUSINESS ENTERPRISE</v>
          </cell>
          <cell r="B38">
            <v>219.8</v>
          </cell>
          <cell r="C38" t="str">
            <v xml:space="preserve"> </v>
          </cell>
          <cell r="D38" t="str">
            <v>..</v>
          </cell>
          <cell r="E38" t="str">
            <v xml:space="preserve"> </v>
          </cell>
          <cell r="F38">
            <v>254.3</v>
          </cell>
          <cell r="G38" t="str">
            <v xml:space="preserve"> </v>
          </cell>
          <cell r="H38" t="str">
            <v>..</v>
          </cell>
          <cell r="I38" t="str">
            <v xml:space="preserve"> </v>
          </cell>
          <cell r="J38">
            <v>295.60000000000002</v>
          </cell>
          <cell r="K38" t="str">
            <v xml:space="preserve"> </v>
          </cell>
          <cell r="L38" t="str">
            <v>..</v>
          </cell>
          <cell r="M38" t="str">
            <v xml:space="preserve"> </v>
          </cell>
          <cell r="N38" t="str">
            <v>..</v>
          </cell>
          <cell r="O38" t="str">
            <v xml:space="preserve"> </v>
          </cell>
        </row>
        <row r="39">
          <cell r="A39" t="str">
            <v xml:space="preserve">  14.   DIRECT GOVERNMENT</v>
          </cell>
          <cell r="B39">
            <v>807.5</v>
          </cell>
          <cell r="C39" t="str">
            <v xml:space="preserve"> </v>
          </cell>
          <cell r="D39" t="str">
            <v>..</v>
          </cell>
          <cell r="E39" t="str">
            <v xml:space="preserve"> </v>
          </cell>
          <cell r="F39">
            <v>967.7</v>
          </cell>
          <cell r="G39" t="str">
            <v xml:space="preserve"> </v>
          </cell>
          <cell r="H39" t="str">
            <v>..</v>
          </cell>
          <cell r="I39" t="str">
            <v xml:space="preserve"> </v>
          </cell>
          <cell r="J39">
            <v>1053.7</v>
          </cell>
          <cell r="K39" t="str">
            <v xml:space="preserve"> </v>
          </cell>
          <cell r="L39" t="str">
            <v>..</v>
          </cell>
          <cell r="M39" t="str">
            <v xml:space="preserve"> </v>
          </cell>
          <cell r="N39" t="str">
            <v>..</v>
          </cell>
          <cell r="O39" t="str">
            <v xml:space="preserve"> </v>
          </cell>
        </row>
        <row r="40">
          <cell r="A40" t="str">
            <v xml:space="preserve">  15.   GENERAL UNIVERSITY FUNDS</v>
          </cell>
          <cell r="B40">
            <v>2894.7</v>
          </cell>
          <cell r="C40" t="str">
            <v xml:space="preserve"> </v>
          </cell>
          <cell r="D40" t="str">
            <v>..</v>
          </cell>
          <cell r="E40" t="str">
            <v xml:space="preserve"> </v>
          </cell>
          <cell r="F40">
            <v>3305.7</v>
          </cell>
          <cell r="G40" t="str">
            <v xml:space="preserve"> </v>
          </cell>
          <cell r="H40" t="str">
            <v>..</v>
          </cell>
          <cell r="I40" t="str">
            <v xml:space="preserve"> </v>
          </cell>
          <cell r="J40">
            <v>3989.1</v>
          </cell>
          <cell r="K40" t="str">
            <v xml:space="preserve"> </v>
          </cell>
          <cell r="L40" t="str">
            <v>..</v>
          </cell>
          <cell r="M40" t="str">
            <v xml:space="preserve"> </v>
          </cell>
          <cell r="N40" t="str">
            <v>..</v>
          </cell>
          <cell r="O40" t="str">
            <v xml:space="preserve"> </v>
          </cell>
        </row>
        <row r="41">
          <cell r="A41" t="str">
            <v xml:space="preserve">  16. SUB-TOTAL GOVERNMENT</v>
          </cell>
          <cell r="B41">
            <v>3702.2</v>
          </cell>
          <cell r="C41" t="str">
            <v xml:space="preserve"> </v>
          </cell>
          <cell r="D41" t="str">
            <v>..</v>
          </cell>
          <cell r="E41" t="str">
            <v xml:space="preserve"> </v>
          </cell>
          <cell r="F41">
            <v>4273.3999999999996</v>
          </cell>
          <cell r="G41" t="str">
            <v xml:space="preserve"> </v>
          </cell>
          <cell r="H41" t="str">
            <v>..</v>
          </cell>
          <cell r="I41" t="str">
            <v xml:space="preserve"> </v>
          </cell>
          <cell r="J41">
            <v>5042.8</v>
          </cell>
          <cell r="K41" t="str">
            <v xml:space="preserve"> </v>
          </cell>
          <cell r="L41" t="str">
            <v>..</v>
          </cell>
          <cell r="M41" t="str">
            <v xml:space="preserve"> </v>
          </cell>
          <cell r="N41" t="str">
            <v>..</v>
          </cell>
          <cell r="O41" t="str">
            <v xml:space="preserve"> </v>
          </cell>
        </row>
        <row r="42">
          <cell r="A42" t="str">
            <v xml:space="preserve">  17. HIGHER EDUCATION</v>
          </cell>
          <cell r="B42">
            <v>42</v>
          </cell>
          <cell r="C42" t="str">
            <v xml:space="preserve"> </v>
          </cell>
          <cell r="D42" t="str">
            <v>..</v>
          </cell>
          <cell r="E42" t="str">
            <v xml:space="preserve"> </v>
          </cell>
          <cell r="F42">
            <v>60.1</v>
          </cell>
          <cell r="G42" t="str">
            <v xml:space="preserve"> </v>
          </cell>
          <cell r="H42" t="str">
            <v>..</v>
          </cell>
          <cell r="I42" t="str">
            <v xml:space="preserve"> </v>
          </cell>
          <cell r="J42">
            <v>121.9</v>
          </cell>
          <cell r="K42" t="str">
            <v xml:space="preserve"> </v>
          </cell>
          <cell r="L42" t="str">
            <v>..</v>
          </cell>
          <cell r="M42" t="str">
            <v xml:space="preserve"> </v>
          </cell>
          <cell r="N42" t="str">
            <v>..</v>
          </cell>
          <cell r="O42" t="str">
            <v xml:space="preserve"> </v>
          </cell>
        </row>
        <row r="43">
          <cell r="A43" t="str">
            <v xml:space="preserve">  18. PRIVATE NON-PROFIT</v>
          </cell>
          <cell r="B43">
            <v>110.6</v>
          </cell>
          <cell r="C43" t="str">
            <v xml:space="preserve"> </v>
          </cell>
          <cell r="D43" t="str">
            <v>..</v>
          </cell>
          <cell r="E43" t="str">
            <v xml:space="preserve"> </v>
          </cell>
          <cell r="F43">
            <v>129.19999999999999</v>
          </cell>
          <cell r="G43" t="str">
            <v xml:space="preserve"> </v>
          </cell>
          <cell r="H43" t="str">
            <v>..</v>
          </cell>
          <cell r="I43" t="str">
            <v xml:space="preserve"> </v>
          </cell>
          <cell r="J43">
            <v>191</v>
          </cell>
          <cell r="K43" t="str">
            <v xml:space="preserve"> </v>
          </cell>
          <cell r="L43" t="str">
            <v>..</v>
          </cell>
          <cell r="M43" t="str">
            <v xml:space="preserve"> </v>
          </cell>
          <cell r="N43" t="str">
            <v>..</v>
          </cell>
          <cell r="O43" t="str">
            <v xml:space="preserve"> </v>
          </cell>
        </row>
        <row r="44">
          <cell r="A44" t="str">
            <v xml:space="preserve">  19. FUNDS FROM ABROAD</v>
          </cell>
          <cell r="B44">
            <v>64.5</v>
          </cell>
          <cell r="C44" t="str">
            <v xml:space="preserve"> </v>
          </cell>
          <cell r="D44" t="str">
            <v>..</v>
          </cell>
          <cell r="E44" t="str">
            <v xml:space="preserve"> </v>
          </cell>
          <cell r="F44">
            <v>128.80000000000001</v>
          </cell>
          <cell r="G44" t="str">
            <v xml:space="preserve"> </v>
          </cell>
          <cell r="H44" t="str">
            <v>..</v>
          </cell>
          <cell r="I44" t="str">
            <v xml:space="preserve"> </v>
          </cell>
          <cell r="J44">
            <v>168.1</v>
          </cell>
          <cell r="K44" t="str">
            <v xml:space="preserve"> </v>
          </cell>
          <cell r="L44" t="str">
            <v>..</v>
          </cell>
          <cell r="M44" t="str">
            <v xml:space="preserve"> </v>
          </cell>
          <cell r="N44" t="str">
            <v>..</v>
          </cell>
          <cell r="O44" t="str">
            <v xml:space="preserve"> </v>
          </cell>
        </row>
        <row r="45">
          <cell r="A45" t="str">
            <v>* 20. TOTAL HERD</v>
          </cell>
          <cell r="B45">
            <v>4139.1000000000004</v>
          </cell>
          <cell r="C45" t="str">
            <v xml:space="preserve"> </v>
          </cell>
          <cell r="D45" t="str">
            <v>..</v>
          </cell>
          <cell r="E45" t="str">
            <v xml:space="preserve"> </v>
          </cell>
          <cell r="F45">
            <v>4845.8</v>
          </cell>
          <cell r="G45" t="str">
            <v xml:space="preserve"> </v>
          </cell>
          <cell r="H45" t="str">
            <v>..</v>
          </cell>
          <cell r="I45" t="str">
            <v xml:space="preserve"> </v>
          </cell>
          <cell r="J45">
            <v>5819.4</v>
          </cell>
          <cell r="K45" t="str">
            <v xml:space="preserve"> </v>
          </cell>
          <cell r="L45" t="str">
            <v>..</v>
          </cell>
          <cell r="M45" t="str">
            <v xml:space="preserve"> </v>
          </cell>
          <cell r="N45" t="str">
            <v>..</v>
          </cell>
          <cell r="O45" t="str">
            <v xml:space="preserve"> </v>
          </cell>
        </row>
        <row r="46">
          <cell r="A46" t="str">
            <v>-</v>
          </cell>
          <cell r="B46" t="str">
            <v>-</v>
          </cell>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row>
        <row r="47">
          <cell r="A47" t="str">
            <v>PRIVATE NON-PROFIT SECTOR</v>
          </cell>
          <cell r="B47" t="str">
            <v xml:space="preserve"> </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row>
        <row r="48">
          <cell r="A48" t="str">
            <v xml:space="preserve">  SOURCE OF FUNDS</v>
          </cell>
          <cell r="B48" t="str">
            <v xml:space="preserve"> </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cell r="K48" t="str">
            <v xml:space="preserve"> </v>
          </cell>
          <cell r="L48" t="str">
            <v xml:space="preserve"> </v>
          </cell>
          <cell r="M48" t="str">
            <v xml:space="preserve"> </v>
          </cell>
          <cell r="N48" t="str">
            <v xml:space="preserve"> </v>
          </cell>
          <cell r="O48" t="str">
            <v xml:space="preserve"> </v>
          </cell>
        </row>
        <row r="49">
          <cell r="A49" t="str">
            <v xml:space="preserve">  21. BUSINESS ENTERPRISE</v>
          </cell>
          <cell r="B49" t="str">
            <v>..</v>
          </cell>
          <cell r="C49" t="str">
            <v xml:space="preserve"> </v>
          </cell>
          <cell r="D49" t="str">
            <v>..</v>
          </cell>
          <cell r="E49" t="str">
            <v xml:space="preserve"> </v>
          </cell>
          <cell r="F49" t="str">
            <v>..</v>
          </cell>
          <cell r="G49" t="str">
            <v xml:space="preserve"> </v>
          </cell>
          <cell r="H49" t="str">
            <v>..</v>
          </cell>
          <cell r="I49" t="str">
            <v xml:space="preserve"> </v>
          </cell>
          <cell r="J49" t="str">
            <v>..</v>
          </cell>
          <cell r="K49" t="str">
            <v xml:space="preserve"> </v>
          </cell>
          <cell r="L49" t="str">
            <v>..</v>
          </cell>
          <cell r="M49" t="str">
            <v xml:space="preserve"> </v>
          </cell>
          <cell r="N49" t="str">
            <v>..</v>
          </cell>
          <cell r="O49" t="str">
            <v xml:space="preserve"> </v>
          </cell>
        </row>
        <row r="50">
          <cell r="A50" t="str">
            <v xml:space="preserve">  22. DIRECT GOVERNMENT</v>
          </cell>
          <cell r="B50" t="str">
            <v>..</v>
          </cell>
          <cell r="C50" t="str">
            <v xml:space="preserve"> </v>
          </cell>
          <cell r="D50" t="str">
            <v>..</v>
          </cell>
          <cell r="E50" t="str">
            <v xml:space="preserve"> </v>
          </cell>
          <cell r="F50" t="str">
            <v>..</v>
          </cell>
          <cell r="G50" t="str">
            <v xml:space="preserve"> </v>
          </cell>
          <cell r="H50" t="str">
            <v>..</v>
          </cell>
          <cell r="I50" t="str">
            <v xml:space="preserve"> </v>
          </cell>
          <cell r="J50" t="str">
            <v>..</v>
          </cell>
          <cell r="K50" t="str">
            <v xml:space="preserve"> </v>
          </cell>
          <cell r="L50" t="str">
            <v>..</v>
          </cell>
          <cell r="M50" t="str">
            <v xml:space="preserve"> </v>
          </cell>
          <cell r="N50" t="str">
            <v>..</v>
          </cell>
          <cell r="O50" t="str">
            <v xml:space="preserve"> </v>
          </cell>
        </row>
        <row r="51">
          <cell r="A51" t="str">
            <v xml:space="preserve">  23. HIGHER EDUCATION</v>
          </cell>
          <cell r="B51" t="str">
            <v>..</v>
          </cell>
          <cell r="C51" t="str">
            <v xml:space="preserve"> </v>
          </cell>
          <cell r="D51" t="str">
            <v>..</v>
          </cell>
          <cell r="E51" t="str">
            <v xml:space="preserve"> </v>
          </cell>
          <cell r="F51" t="str">
            <v>..</v>
          </cell>
          <cell r="G51" t="str">
            <v xml:space="preserve"> </v>
          </cell>
          <cell r="H51" t="str">
            <v>..</v>
          </cell>
          <cell r="I51" t="str">
            <v xml:space="preserve"> </v>
          </cell>
          <cell r="J51" t="str">
            <v>..</v>
          </cell>
          <cell r="K51" t="str">
            <v xml:space="preserve"> </v>
          </cell>
          <cell r="L51" t="str">
            <v>..</v>
          </cell>
          <cell r="M51" t="str">
            <v xml:space="preserve"> </v>
          </cell>
          <cell r="N51" t="str">
            <v>..</v>
          </cell>
          <cell r="O51" t="str">
            <v xml:space="preserve"> </v>
          </cell>
        </row>
        <row r="52">
          <cell r="A52" t="str">
            <v xml:space="preserve">  24. PRIVATE NON-PROFIT</v>
          </cell>
          <cell r="B52" t="str">
            <v>..</v>
          </cell>
          <cell r="C52" t="str">
            <v xml:space="preserve"> </v>
          </cell>
          <cell r="D52" t="str">
            <v>..</v>
          </cell>
          <cell r="E52" t="str">
            <v xml:space="preserve"> </v>
          </cell>
          <cell r="F52" t="str">
            <v>..</v>
          </cell>
          <cell r="G52" t="str">
            <v xml:space="preserve"> </v>
          </cell>
          <cell r="H52" t="str">
            <v>..</v>
          </cell>
          <cell r="I52" t="str">
            <v xml:space="preserve"> </v>
          </cell>
          <cell r="J52" t="str">
            <v>..</v>
          </cell>
          <cell r="K52" t="str">
            <v xml:space="preserve"> </v>
          </cell>
          <cell r="L52" t="str">
            <v>..</v>
          </cell>
          <cell r="M52" t="str">
            <v xml:space="preserve"> </v>
          </cell>
          <cell r="N52" t="str">
            <v>..</v>
          </cell>
          <cell r="O52" t="str">
            <v xml:space="preserve"> </v>
          </cell>
        </row>
        <row r="53">
          <cell r="A53" t="str">
            <v xml:space="preserve">  25. FUNDS FROM ABROAD</v>
          </cell>
          <cell r="B53" t="str">
            <v>..</v>
          </cell>
          <cell r="C53" t="str">
            <v xml:space="preserve"> </v>
          </cell>
          <cell r="D53" t="str">
            <v>..</v>
          </cell>
          <cell r="E53" t="str">
            <v xml:space="preserve"> </v>
          </cell>
          <cell r="F53" t="str">
            <v>..</v>
          </cell>
          <cell r="G53" t="str">
            <v xml:space="preserve"> </v>
          </cell>
          <cell r="H53" t="str">
            <v>..</v>
          </cell>
          <cell r="I53" t="str">
            <v xml:space="preserve"> </v>
          </cell>
          <cell r="J53" t="str">
            <v>..</v>
          </cell>
          <cell r="K53" t="str">
            <v xml:space="preserve"> </v>
          </cell>
          <cell r="L53" t="str">
            <v>..</v>
          </cell>
          <cell r="M53" t="str">
            <v xml:space="preserve"> </v>
          </cell>
          <cell r="N53" t="str">
            <v>..</v>
          </cell>
          <cell r="O53" t="str">
            <v xml:space="preserve"> </v>
          </cell>
        </row>
        <row r="54">
          <cell r="A54" t="str">
            <v>* 26. TOTAL</v>
          </cell>
          <cell r="B54" t="str">
            <v>..</v>
          </cell>
          <cell r="C54" t="str">
            <v xml:space="preserve"> </v>
          </cell>
          <cell r="D54" t="str">
            <v>..</v>
          </cell>
          <cell r="E54" t="str">
            <v xml:space="preserve"> </v>
          </cell>
          <cell r="F54" t="str">
            <v>..</v>
          </cell>
          <cell r="G54" t="str">
            <v xml:space="preserve"> </v>
          </cell>
          <cell r="H54" t="str">
            <v>..</v>
          </cell>
          <cell r="I54" t="str">
            <v xml:space="preserve"> </v>
          </cell>
          <cell r="J54" t="str">
            <v>..</v>
          </cell>
          <cell r="K54" t="str">
            <v xml:space="preserve"> </v>
          </cell>
          <cell r="L54" t="str">
            <v>..</v>
          </cell>
          <cell r="M54" t="str">
            <v xml:space="preserve"> </v>
          </cell>
          <cell r="N54" t="str">
            <v>..</v>
          </cell>
          <cell r="O54" t="str">
            <v xml:space="preserve"> </v>
          </cell>
        </row>
        <row r="55">
          <cell r="A55" t="str">
            <v>-</v>
          </cell>
          <cell r="B55" t="str">
            <v>-</v>
          </cell>
          <cell r="C55" t="str">
            <v>-</v>
          </cell>
          <cell r="D55" t="str">
            <v>-</v>
          </cell>
          <cell r="E55" t="str">
            <v>-</v>
          </cell>
          <cell r="F55" t="str">
            <v>-</v>
          </cell>
          <cell r="G55" t="str">
            <v>-</v>
          </cell>
          <cell r="H55" t="str">
            <v>-</v>
          </cell>
          <cell r="I55" t="str">
            <v>-</v>
          </cell>
          <cell r="J55" t="str">
            <v>-</v>
          </cell>
          <cell r="K55" t="str">
            <v>-</v>
          </cell>
          <cell r="L55" t="str">
            <v>-</v>
          </cell>
          <cell r="M55" t="str">
            <v>-</v>
          </cell>
          <cell r="N55" t="str">
            <v>-</v>
          </cell>
          <cell r="O55" t="str">
            <v>-</v>
          </cell>
        </row>
        <row r="56">
          <cell r="A56" t="str">
            <v>GERD</v>
          </cell>
          <cell r="B56" t="str">
            <v xml:space="preserve"> </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t="str">
            <v xml:space="preserve"> </v>
          </cell>
          <cell r="M56" t="str">
            <v xml:space="preserve"> </v>
          </cell>
          <cell r="N56" t="str">
            <v xml:space="preserve"> </v>
          </cell>
          <cell r="O56" t="str">
            <v xml:space="preserve"> </v>
          </cell>
        </row>
        <row r="57">
          <cell r="A57" t="str">
            <v xml:space="preserve">  SOURCE OF FUNDS</v>
          </cell>
          <cell r="B57" t="str">
            <v xml:space="preserve"> </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row>
        <row r="58">
          <cell r="A58" t="str">
            <v>* 27. BUSINESS ENTERPRISE</v>
          </cell>
          <cell r="B58">
            <v>7935.8</v>
          </cell>
          <cell r="C58" t="str">
            <v>A</v>
          </cell>
          <cell r="D58" t="str">
            <v>..</v>
          </cell>
          <cell r="E58" t="str">
            <v xml:space="preserve"> </v>
          </cell>
          <cell r="F58">
            <v>8983.6</v>
          </cell>
          <cell r="G58" t="str">
            <v xml:space="preserve"> </v>
          </cell>
          <cell r="H58" t="str">
            <v>..</v>
          </cell>
          <cell r="I58" t="str">
            <v xml:space="preserve"> </v>
          </cell>
          <cell r="J58">
            <v>10450.200000000001</v>
          </cell>
          <cell r="K58" t="str">
            <v xml:space="preserve"> </v>
          </cell>
          <cell r="L58" t="str">
            <v>..</v>
          </cell>
          <cell r="M58" t="str">
            <v xml:space="preserve"> </v>
          </cell>
          <cell r="N58" t="str">
            <v>..</v>
          </cell>
          <cell r="O58" t="str">
            <v xml:space="preserve"> </v>
          </cell>
        </row>
        <row r="59">
          <cell r="A59" t="str">
            <v xml:space="preserve">  28.   DIRECT GOVERNMENT</v>
          </cell>
          <cell r="B59">
            <v>4102.6000000000004</v>
          </cell>
          <cell r="C59" t="str">
            <v xml:space="preserve"> </v>
          </cell>
          <cell r="D59" t="str">
            <v>..</v>
          </cell>
          <cell r="E59" t="str">
            <v xml:space="preserve"> </v>
          </cell>
          <cell r="F59">
            <v>4498.3</v>
          </cell>
          <cell r="G59" t="str">
            <v xml:space="preserve"> </v>
          </cell>
          <cell r="H59" t="str">
            <v>..</v>
          </cell>
          <cell r="I59" t="str">
            <v xml:space="preserve"> </v>
          </cell>
          <cell r="J59">
            <v>4655.5</v>
          </cell>
          <cell r="K59" t="str">
            <v xml:space="preserve"> </v>
          </cell>
          <cell r="L59" t="str">
            <v>..</v>
          </cell>
          <cell r="M59" t="str">
            <v xml:space="preserve"> </v>
          </cell>
          <cell r="N59" t="str">
            <v>..</v>
          </cell>
          <cell r="O59" t="str">
            <v xml:space="preserve"> </v>
          </cell>
        </row>
        <row r="60">
          <cell r="A60" t="str">
            <v xml:space="preserve">  29.   GENERAL UNIVERSITY FUNDS</v>
          </cell>
          <cell r="B60">
            <v>2894.7</v>
          </cell>
          <cell r="C60" t="str">
            <v xml:space="preserve"> </v>
          </cell>
          <cell r="D60" t="str">
            <v>..</v>
          </cell>
          <cell r="E60" t="str">
            <v xml:space="preserve"> </v>
          </cell>
          <cell r="F60">
            <v>3305.7</v>
          </cell>
          <cell r="G60" t="str">
            <v xml:space="preserve"> </v>
          </cell>
          <cell r="H60" t="str">
            <v>..</v>
          </cell>
          <cell r="I60" t="str">
            <v xml:space="preserve"> </v>
          </cell>
          <cell r="J60">
            <v>3989.1</v>
          </cell>
          <cell r="K60" t="str">
            <v xml:space="preserve"> </v>
          </cell>
          <cell r="L60" t="str">
            <v>..</v>
          </cell>
          <cell r="M60" t="str">
            <v xml:space="preserve"> </v>
          </cell>
          <cell r="N60" t="str">
            <v>..</v>
          </cell>
          <cell r="O60" t="str">
            <v xml:space="preserve"> </v>
          </cell>
        </row>
        <row r="61">
          <cell r="A61" t="str">
            <v>* 30. SUB-TOTAL GOVERNMENT</v>
          </cell>
          <cell r="B61">
            <v>6997.3</v>
          </cell>
          <cell r="C61" t="str">
            <v xml:space="preserve"> </v>
          </cell>
          <cell r="D61" t="str">
            <v>..</v>
          </cell>
          <cell r="E61" t="str">
            <v xml:space="preserve"> </v>
          </cell>
          <cell r="F61">
            <v>7804</v>
          </cell>
          <cell r="G61" t="str">
            <v xml:space="preserve"> </v>
          </cell>
          <cell r="H61" t="str">
            <v>..</v>
          </cell>
          <cell r="I61" t="str">
            <v xml:space="preserve"> </v>
          </cell>
          <cell r="J61">
            <v>8644.6</v>
          </cell>
          <cell r="K61" t="str">
            <v xml:space="preserve"> </v>
          </cell>
          <cell r="L61" t="str">
            <v>..</v>
          </cell>
          <cell r="M61" t="str">
            <v xml:space="preserve"> </v>
          </cell>
          <cell r="N61" t="str">
            <v>..</v>
          </cell>
          <cell r="O61" t="str">
            <v xml:space="preserve"> </v>
          </cell>
        </row>
        <row r="62">
          <cell r="A62" t="str">
            <v>* 31. HIGHER EDUCATION</v>
          </cell>
          <cell r="B62">
            <v>42</v>
          </cell>
          <cell r="C62" t="str">
            <v xml:space="preserve"> </v>
          </cell>
          <cell r="D62" t="str">
            <v>..</v>
          </cell>
          <cell r="E62" t="str">
            <v xml:space="preserve"> </v>
          </cell>
          <cell r="F62">
            <v>60.1</v>
          </cell>
          <cell r="G62" t="str">
            <v xml:space="preserve"> </v>
          </cell>
          <cell r="H62" t="str">
            <v>..</v>
          </cell>
          <cell r="I62" t="str">
            <v xml:space="preserve"> </v>
          </cell>
          <cell r="J62">
            <v>121.9</v>
          </cell>
          <cell r="K62" t="str">
            <v xml:space="preserve"> </v>
          </cell>
          <cell r="L62" t="str">
            <v>..</v>
          </cell>
          <cell r="M62" t="str">
            <v xml:space="preserve"> </v>
          </cell>
          <cell r="N62" t="str">
            <v>..</v>
          </cell>
          <cell r="O62" t="str">
            <v xml:space="preserve"> </v>
          </cell>
        </row>
        <row r="63">
          <cell r="A63" t="str">
            <v>* 32. PRIVATE NON-PROFIT</v>
          </cell>
          <cell r="B63">
            <v>148.69999999999999</v>
          </cell>
          <cell r="C63" t="str">
            <v xml:space="preserve"> </v>
          </cell>
          <cell r="D63" t="str">
            <v>..</v>
          </cell>
          <cell r="E63" t="str">
            <v xml:space="preserve"> </v>
          </cell>
          <cell r="F63">
            <v>164.6</v>
          </cell>
          <cell r="G63" t="str">
            <v xml:space="preserve"> </v>
          </cell>
          <cell r="H63" t="str">
            <v>..</v>
          </cell>
          <cell r="I63" t="str">
            <v xml:space="preserve"> </v>
          </cell>
          <cell r="J63">
            <v>198.4</v>
          </cell>
          <cell r="K63" t="str">
            <v xml:space="preserve"> </v>
          </cell>
          <cell r="L63" t="str">
            <v>..</v>
          </cell>
          <cell r="M63" t="str">
            <v xml:space="preserve"> </v>
          </cell>
          <cell r="N63" t="str">
            <v>..</v>
          </cell>
          <cell r="O63" t="str">
            <v xml:space="preserve"> </v>
          </cell>
        </row>
        <row r="64">
          <cell r="A64" t="str">
            <v>* 33. FUNDS FROM ABROAD</v>
          </cell>
          <cell r="B64">
            <v>783.8</v>
          </cell>
          <cell r="C64" t="str">
            <v xml:space="preserve"> </v>
          </cell>
          <cell r="D64" t="str">
            <v>..</v>
          </cell>
          <cell r="E64" t="str">
            <v xml:space="preserve"> </v>
          </cell>
          <cell r="F64">
            <v>1174.9000000000001</v>
          </cell>
          <cell r="G64" t="str">
            <v xml:space="preserve"> </v>
          </cell>
          <cell r="H64" t="str">
            <v>..</v>
          </cell>
          <cell r="I64" t="str">
            <v xml:space="preserve"> </v>
          </cell>
          <cell r="J64">
            <v>903.6</v>
          </cell>
          <cell r="K64" t="str">
            <v xml:space="preserve"> </v>
          </cell>
          <cell r="L64" t="str">
            <v>..</v>
          </cell>
          <cell r="M64" t="str">
            <v xml:space="preserve"> </v>
          </cell>
          <cell r="N64" t="str">
            <v>..</v>
          </cell>
          <cell r="O64" t="str">
            <v xml:space="preserve"> </v>
          </cell>
        </row>
        <row r="65">
          <cell r="A65" t="str">
            <v>* 34. TOTAL GERD</v>
          </cell>
          <cell r="B65">
            <v>15907.6</v>
          </cell>
          <cell r="C65" t="str">
            <v>A</v>
          </cell>
          <cell r="D65" t="str">
            <v>..</v>
          </cell>
          <cell r="E65" t="str">
            <v xml:space="preserve"> </v>
          </cell>
          <cell r="F65">
            <v>18187.2</v>
          </cell>
          <cell r="G65" t="str">
            <v xml:space="preserve"> </v>
          </cell>
          <cell r="H65" t="str">
            <v>..</v>
          </cell>
          <cell r="I65" t="str">
            <v xml:space="preserve"> </v>
          </cell>
          <cell r="J65">
            <v>20318.7</v>
          </cell>
          <cell r="L65" t="str">
            <v>..</v>
          </cell>
          <cell r="M65" t="str">
            <v xml:space="preserve"> </v>
          </cell>
          <cell r="N65" t="str">
            <v>..</v>
          </cell>
          <cell r="O65" t="str">
            <v xml:space="preserve"> </v>
          </cell>
        </row>
        <row r="66">
          <cell r="A66" t="str">
            <v>-</v>
          </cell>
          <cell r="B66" t="str">
            <v>-</v>
          </cell>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row>
        <row r="67">
          <cell r="A67" t="str">
            <v>* 35. OF WHICH : DEFENCE GERD</v>
          </cell>
          <cell r="B67">
            <v>617.6</v>
          </cell>
          <cell r="C67" t="str">
            <v xml:space="preserve"> </v>
          </cell>
          <cell r="D67" t="str">
            <v>..</v>
          </cell>
          <cell r="E67" t="str">
            <v xml:space="preserve"> </v>
          </cell>
          <cell r="F67">
            <v>658</v>
          </cell>
          <cell r="G67" t="str">
            <v xml:space="preserve"> </v>
          </cell>
          <cell r="H67" t="str">
            <v>..</v>
          </cell>
          <cell r="I67" t="str">
            <v xml:space="preserve"> </v>
          </cell>
          <cell r="J67">
            <v>670.9</v>
          </cell>
          <cell r="K67" t="str">
            <v xml:space="preserve"> </v>
          </cell>
          <cell r="L67" t="str">
            <v>..</v>
          </cell>
          <cell r="M67" t="str">
            <v xml:space="preserve"> </v>
          </cell>
          <cell r="N67" t="str">
            <v>..</v>
          </cell>
          <cell r="O67" t="str">
            <v xml:space="preserve"> </v>
          </cell>
        </row>
        <row r="68">
          <cell r="A68" t="str">
            <v>-</v>
          </cell>
          <cell r="B68" t="str">
            <v>-</v>
          </cell>
          <cell r="C68" t="str">
            <v>-</v>
          </cell>
          <cell r="D68" t="str">
            <v>-</v>
          </cell>
          <cell r="E68" t="str">
            <v>-</v>
          </cell>
          <cell r="F68" t="str">
            <v>-</v>
          </cell>
          <cell r="G68" t="str">
            <v>-</v>
          </cell>
          <cell r="H68" t="str">
            <v>-</v>
          </cell>
          <cell r="I68" t="str">
            <v>-</v>
          </cell>
          <cell r="J68" t="str">
            <v>-</v>
          </cell>
          <cell r="K68" t="str">
            <v>-</v>
          </cell>
          <cell r="L68" t="str">
            <v>-</v>
          </cell>
          <cell r="M68" t="str">
            <v>-</v>
          </cell>
          <cell r="N68" t="str">
            <v>-</v>
          </cell>
          <cell r="O68" t="str">
            <v>-</v>
          </cell>
        </row>
        <row r="82">
          <cell r="A82" t="str">
            <v>TABLE M. 2</v>
          </cell>
          <cell r="B82" t="str">
            <v xml:space="preserve"> </v>
          </cell>
          <cell r="C82" t="str">
            <v xml:space="preserve"> </v>
          </cell>
          <cell r="D82" t="str">
            <v>COUNTRY : NORWAY</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cell r="O82" t="str">
            <v xml:space="preserve"> </v>
          </cell>
        </row>
        <row r="83">
          <cell r="A83" t="str">
            <v xml:space="preserve"> </v>
          </cell>
          <cell r="B83" t="str">
            <v xml:space="preserve"> </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cell r="K83" t="str">
            <v xml:space="preserve"> </v>
          </cell>
          <cell r="L83" t="str">
            <v xml:space="preserve"> </v>
          </cell>
          <cell r="M83" t="str">
            <v xml:space="preserve"> </v>
          </cell>
          <cell r="N83" t="str">
            <v xml:space="preserve"> </v>
          </cell>
          <cell r="O83" t="str">
            <v xml:space="preserve"> </v>
          </cell>
        </row>
        <row r="84">
          <cell r="A84" t="str">
            <v>TOTAL R&amp;D PERSONNEL</v>
          </cell>
          <cell r="B84" t="str">
            <v xml:space="preserve"> </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row>
        <row r="85">
          <cell r="A85" t="str">
            <v>BY SECTOR OF EMPLOYMENT AND OCCUPATION</v>
          </cell>
          <cell r="B85" t="str">
            <v xml:space="preserve"> </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cell r="O85" t="str">
            <v xml:space="preserve"> </v>
          </cell>
        </row>
        <row r="86">
          <cell r="A86" t="str">
            <v xml:space="preserve"> </v>
          </cell>
          <cell r="B86" t="str">
            <v xml:space="preserve"> </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cell r="K86" t="str">
            <v xml:space="preserve"> </v>
          </cell>
          <cell r="L86" t="str">
            <v xml:space="preserve"> </v>
          </cell>
          <cell r="M86" t="str">
            <v xml:space="preserve"> </v>
          </cell>
          <cell r="N86" t="str">
            <v xml:space="preserve"> </v>
          </cell>
          <cell r="O86" t="str">
            <v xml:space="preserve"> </v>
          </cell>
        </row>
        <row r="87">
          <cell r="A87" t="str">
            <v>UNITS: Full time equivalent</v>
          </cell>
          <cell r="B87" t="str">
            <v xml:space="preserve"> </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cell r="O87" t="str">
            <v xml:space="preserve"> </v>
          </cell>
        </row>
        <row r="88">
          <cell r="A88" t="str">
            <v xml:space="preserve"> </v>
          </cell>
          <cell r="B88" t="str">
            <v xml:space="preserve"> </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cell r="O88" t="str">
            <v xml:space="preserve"> </v>
          </cell>
        </row>
        <row r="89">
          <cell r="A89" t="str">
            <v>-</v>
          </cell>
          <cell r="B89" t="str">
            <v>-</v>
          </cell>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row>
        <row r="90">
          <cell r="A90" t="str">
            <v xml:space="preserve"> </v>
          </cell>
          <cell r="B90" t="str">
            <v>1995</v>
          </cell>
          <cell r="C90" t="str">
            <v xml:space="preserve"> </v>
          </cell>
          <cell r="D90" t="str">
            <v>1996</v>
          </cell>
          <cell r="E90" t="str">
            <v xml:space="preserve"> </v>
          </cell>
          <cell r="F90" t="str">
            <v>1997</v>
          </cell>
          <cell r="G90" t="str">
            <v xml:space="preserve"> </v>
          </cell>
          <cell r="H90" t="str">
            <v>1998</v>
          </cell>
          <cell r="I90" t="str">
            <v xml:space="preserve"> </v>
          </cell>
          <cell r="J90" t="str">
            <v>1999</v>
          </cell>
          <cell r="K90" t="str">
            <v xml:space="preserve"> </v>
          </cell>
          <cell r="L90" t="str">
            <v>2000</v>
          </cell>
          <cell r="M90" t="str">
            <v xml:space="preserve"> </v>
          </cell>
          <cell r="N90" t="str">
            <v>2001</v>
          </cell>
          <cell r="O90" t="str">
            <v xml:space="preserve"> </v>
          </cell>
        </row>
        <row r="91">
          <cell r="A91" t="str">
            <v>-</v>
          </cell>
          <cell r="B91" t="str">
            <v>-</v>
          </cell>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row>
        <row r="92">
          <cell r="A92" t="str">
            <v>BUSINESS ENTERPRISE SECTOR</v>
          </cell>
          <cell r="B92" t="str">
            <v xml:space="preserve"> </v>
          </cell>
          <cell r="C92" t="str">
            <v xml:space="preserve"> </v>
          </cell>
          <cell r="D92" t="str">
            <v xml:space="preserve"> </v>
          </cell>
          <cell r="E92" t="str">
            <v xml:space="preserve"> </v>
          </cell>
          <cell r="F92" t="str">
            <v xml:space="preserve"> </v>
          </cell>
          <cell r="G92" t="str">
            <v xml:space="preserve"> </v>
          </cell>
          <cell r="H92" t="str">
            <v xml:space="preserve"> </v>
          </cell>
          <cell r="I92" t="str">
            <v xml:space="preserve"> </v>
          </cell>
          <cell r="J92" t="str">
            <v xml:space="preserve"> </v>
          </cell>
          <cell r="K92" t="str">
            <v xml:space="preserve"> </v>
          </cell>
          <cell r="L92" t="str">
            <v xml:space="preserve"> </v>
          </cell>
          <cell r="M92" t="str">
            <v xml:space="preserve"> </v>
          </cell>
          <cell r="N92" t="str">
            <v xml:space="preserve"> </v>
          </cell>
          <cell r="O92" t="str">
            <v xml:space="preserve"> </v>
          </cell>
        </row>
        <row r="93">
          <cell r="A93" t="str">
            <v xml:space="preserve">  OCCUPATION</v>
          </cell>
          <cell r="B93" t="str">
            <v xml:space="preserve"> </v>
          </cell>
          <cell r="C93" t="str">
            <v xml:space="preserve"> </v>
          </cell>
          <cell r="D93" t="str">
            <v xml:space="preserve"> </v>
          </cell>
          <cell r="E93" t="str">
            <v xml:space="preserve"> </v>
          </cell>
          <cell r="F93" t="str">
            <v xml:space="preserve"> </v>
          </cell>
          <cell r="G93" t="str">
            <v xml:space="preserve"> </v>
          </cell>
          <cell r="H93" t="str">
            <v xml:space="preserve"> </v>
          </cell>
          <cell r="I93" t="str">
            <v xml:space="preserve"> </v>
          </cell>
          <cell r="J93" t="str">
            <v xml:space="preserve"> </v>
          </cell>
          <cell r="K93" t="str">
            <v xml:space="preserve"> </v>
          </cell>
          <cell r="L93" t="str">
            <v xml:space="preserve"> </v>
          </cell>
          <cell r="M93" t="str">
            <v xml:space="preserve"> </v>
          </cell>
          <cell r="N93" t="str">
            <v xml:space="preserve"> </v>
          </cell>
          <cell r="O93" t="str">
            <v xml:space="preserve"> </v>
          </cell>
        </row>
        <row r="94">
          <cell r="A94" t="str">
            <v>*  1. RESEARCHERS</v>
          </cell>
          <cell r="B94" t="str">
            <v>..</v>
          </cell>
          <cell r="C94" t="str">
            <v xml:space="preserve"> </v>
          </cell>
          <cell r="D94" t="str">
            <v>..</v>
          </cell>
          <cell r="E94" t="str">
            <v xml:space="preserve"> </v>
          </cell>
          <cell r="F94" t="str">
            <v>..</v>
          </cell>
          <cell r="G94" t="str">
            <v xml:space="preserve"> </v>
          </cell>
          <cell r="H94" t="str">
            <v>..</v>
          </cell>
          <cell r="I94" t="str">
            <v xml:space="preserve"> </v>
          </cell>
          <cell r="J94" t="str">
            <v>..</v>
          </cell>
          <cell r="K94" t="str">
            <v xml:space="preserve"> </v>
          </cell>
          <cell r="L94" t="str">
            <v>..</v>
          </cell>
          <cell r="M94" t="str">
            <v xml:space="preserve"> </v>
          </cell>
          <cell r="N94" t="str">
            <v>..</v>
          </cell>
          <cell r="O94" t="str">
            <v xml:space="preserve"> </v>
          </cell>
        </row>
        <row r="95">
          <cell r="A95" t="str">
            <v xml:space="preserve">   2. TECHNICIANS</v>
          </cell>
          <cell r="B95" t="str">
            <v>..</v>
          </cell>
          <cell r="C95" t="str">
            <v xml:space="preserve"> </v>
          </cell>
          <cell r="D95" t="str">
            <v>..</v>
          </cell>
          <cell r="E95" t="str">
            <v xml:space="preserve"> </v>
          </cell>
          <cell r="F95" t="str">
            <v>..</v>
          </cell>
          <cell r="G95" t="str">
            <v xml:space="preserve"> </v>
          </cell>
          <cell r="H95" t="str">
            <v>..</v>
          </cell>
          <cell r="I95" t="str">
            <v xml:space="preserve"> </v>
          </cell>
          <cell r="J95" t="str">
            <v>..</v>
          </cell>
          <cell r="K95" t="str">
            <v xml:space="preserve"> </v>
          </cell>
          <cell r="L95" t="str">
            <v>..</v>
          </cell>
          <cell r="M95" t="str">
            <v xml:space="preserve"> </v>
          </cell>
          <cell r="N95" t="str">
            <v>..</v>
          </cell>
          <cell r="O95" t="str">
            <v xml:space="preserve"> </v>
          </cell>
        </row>
        <row r="96">
          <cell r="A96" t="str">
            <v xml:space="preserve">   3. OTHER</v>
          </cell>
          <cell r="B96" t="str">
            <v>..</v>
          </cell>
          <cell r="C96" t="str">
            <v xml:space="preserve"> </v>
          </cell>
          <cell r="D96" t="str">
            <v>..</v>
          </cell>
          <cell r="E96" t="str">
            <v xml:space="preserve"> </v>
          </cell>
          <cell r="F96" t="str">
            <v>..</v>
          </cell>
          <cell r="G96" t="str">
            <v xml:space="preserve"> </v>
          </cell>
          <cell r="H96" t="str">
            <v>..</v>
          </cell>
          <cell r="I96" t="str">
            <v xml:space="preserve"> </v>
          </cell>
          <cell r="J96" t="str">
            <v>..</v>
          </cell>
          <cell r="K96" t="str">
            <v xml:space="preserve"> </v>
          </cell>
          <cell r="L96" t="str">
            <v>..</v>
          </cell>
          <cell r="M96" t="str">
            <v xml:space="preserve"> </v>
          </cell>
          <cell r="N96" t="str">
            <v>..</v>
          </cell>
          <cell r="O96" t="str">
            <v xml:space="preserve"> </v>
          </cell>
        </row>
        <row r="97">
          <cell r="A97" t="str">
            <v>*  4. TOTAL BEMP</v>
          </cell>
          <cell r="B97">
            <v>12090</v>
          </cell>
          <cell r="C97" t="str">
            <v>A</v>
          </cell>
          <cell r="D97" t="str">
            <v>..</v>
          </cell>
          <cell r="E97" t="str">
            <v xml:space="preserve"> </v>
          </cell>
          <cell r="F97">
            <v>12942</v>
          </cell>
          <cell r="G97" t="str">
            <v xml:space="preserve"> </v>
          </cell>
          <cell r="H97" t="str">
            <v>..</v>
          </cell>
          <cell r="I97" t="str">
            <v xml:space="preserve"> </v>
          </cell>
          <cell r="J97">
            <v>13308</v>
          </cell>
          <cell r="K97" t="str">
            <v xml:space="preserve"> </v>
          </cell>
          <cell r="L97" t="str">
            <v>..</v>
          </cell>
          <cell r="M97" t="str">
            <v xml:space="preserve"> </v>
          </cell>
          <cell r="N97" t="str">
            <v>..</v>
          </cell>
          <cell r="O97" t="str">
            <v xml:space="preserve"> </v>
          </cell>
        </row>
        <row r="98">
          <cell r="A98" t="str">
            <v>-</v>
          </cell>
          <cell r="B98" t="str">
            <v>-</v>
          </cell>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row>
        <row r="99">
          <cell r="A99" t="str">
            <v>GOVERNMENT SECTOR</v>
          </cell>
          <cell r="B99" t="str">
            <v xml:space="preserve"> </v>
          </cell>
          <cell r="C99" t="str">
            <v xml:space="preserve"> </v>
          </cell>
          <cell r="D99" t="str">
            <v xml:space="preserve"> </v>
          </cell>
          <cell r="E99" t="str">
            <v xml:space="preserve"> </v>
          </cell>
          <cell r="F99" t="str">
            <v xml:space="preserve"> </v>
          </cell>
          <cell r="G99" t="str">
            <v xml:space="preserve"> </v>
          </cell>
          <cell r="H99" t="str">
            <v xml:space="preserve"> </v>
          </cell>
          <cell r="I99" t="str">
            <v xml:space="preserve"> </v>
          </cell>
          <cell r="J99" t="str">
            <v xml:space="preserve"> </v>
          </cell>
          <cell r="K99" t="str">
            <v xml:space="preserve"> </v>
          </cell>
          <cell r="L99" t="str">
            <v xml:space="preserve"> </v>
          </cell>
          <cell r="M99" t="str">
            <v xml:space="preserve"> </v>
          </cell>
          <cell r="N99" t="str">
            <v xml:space="preserve"> </v>
          </cell>
          <cell r="O99" t="str">
            <v xml:space="preserve"> </v>
          </cell>
        </row>
        <row r="100">
          <cell r="A100" t="str">
            <v xml:space="preserve">  OCCUPATION</v>
          </cell>
          <cell r="B100" t="str">
            <v xml:space="preserve"> </v>
          </cell>
          <cell r="C100" t="str">
            <v xml:space="preserve"> </v>
          </cell>
          <cell r="D100" t="str">
            <v xml:space="preserve"> </v>
          </cell>
          <cell r="E100" t="str">
            <v xml:space="preserve"> </v>
          </cell>
          <cell r="F100" t="str">
            <v xml:space="preserve"> </v>
          </cell>
          <cell r="G100" t="str">
            <v xml:space="preserve"> </v>
          </cell>
          <cell r="H100" t="str">
            <v xml:space="preserve"> </v>
          </cell>
          <cell r="I100" t="str">
            <v xml:space="preserve"> </v>
          </cell>
          <cell r="J100" t="str">
            <v xml:space="preserve"> </v>
          </cell>
          <cell r="K100" t="str">
            <v xml:space="preserve"> </v>
          </cell>
          <cell r="L100" t="str">
            <v xml:space="preserve"> </v>
          </cell>
          <cell r="M100" t="str">
            <v xml:space="preserve"> </v>
          </cell>
          <cell r="N100" t="str">
            <v xml:space="preserve"> </v>
          </cell>
          <cell r="O100" t="str">
            <v xml:space="preserve"> </v>
          </cell>
        </row>
        <row r="101">
          <cell r="A101" t="str">
            <v>*  5. RESEARCHERS</v>
          </cell>
          <cell r="B101" t="str">
            <v>..</v>
          </cell>
          <cell r="C101" t="str">
            <v xml:space="preserve"> </v>
          </cell>
          <cell r="D101" t="str">
            <v>..</v>
          </cell>
          <cell r="E101" t="str">
            <v xml:space="preserve"> </v>
          </cell>
          <cell r="F101" t="str">
            <v>..</v>
          </cell>
          <cell r="G101" t="str">
            <v xml:space="preserve"> </v>
          </cell>
          <cell r="H101" t="str">
            <v>..</v>
          </cell>
          <cell r="I101" t="str">
            <v xml:space="preserve"> </v>
          </cell>
          <cell r="J101" t="str">
            <v>..</v>
          </cell>
          <cell r="K101" t="str">
            <v xml:space="preserve"> </v>
          </cell>
          <cell r="L101" t="str">
            <v>..</v>
          </cell>
          <cell r="M101" t="str">
            <v xml:space="preserve"> </v>
          </cell>
          <cell r="N101" t="str">
            <v>..</v>
          </cell>
          <cell r="O101" t="str">
            <v xml:space="preserve"> </v>
          </cell>
        </row>
        <row r="102">
          <cell r="A102" t="str">
            <v xml:space="preserve">   6. TECHNICIANS</v>
          </cell>
          <cell r="B102" t="str">
            <v>..</v>
          </cell>
          <cell r="C102" t="str">
            <v xml:space="preserve"> </v>
          </cell>
          <cell r="D102" t="str">
            <v>..</v>
          </cell>
          <cell r="E102" t="str">
            <v xml:space="preserve"> </v>
          </cell>
          <cell r="F102" t="str">
            <v>..</v>
          </cell>
          <cell r="G102" t="str">
            <v xml:space="preserve"> </v>
          </cell>
          <cell r="H102" t="str">
            <v>..</v>
          </cell>
          <cell r="I102" t="str">
            <v xml:space="preserve"> </v>
          </cell>
          <cell r="J102" t="str">
            <v>..</v>
          </cell>
          <cell r="K102" t="str">
            <v xml:space="preserve"> </v>
          </cell>
          <cell r="L102" t="str">
            <v>..</v>
          </cell>
          <cell r="M102" t="str">
            <v xml:space="preserve"> </v>
          </cell>
          <cell r="N102" t="str">
            <v>..</v>
          </cell>
          <cell r="O102" t="str">
            <v xml:space="preserve"> </v>
          </cell>
        </row>
        <row r="103">
          <cell r="A103" t="str">
            <v xml:space="preserve">   7. OTHER</v>
          </cell>
          <cell r="B103" t="str">
            <v>..</v>
          </cell>
          <cell r="C103" t="str">
            <v xml:space="preserve"> </v>
          </cell>
          <cell r="D103" t="str">
            <v>..</v>
          </cell>
          <cell r="E103" t="str">
            <v xml:space="preserve"> </v>
          </cell>
          <cell r="F103" t="str">
            <v>..</v>
          </cell>
          <cell r="G103" t="str">
            <v xml:space="preserve"> </v>
          </cell>
          <cell r="H103" t="str">
            <v>..</v>
          </cell>
          <cell r="I103" t="str">
            <v xml:space="preserve"> </v>
          </cell>
          <cell r="J103" t="str">
            <v>..</v>
          </cell>
          <cell r="K103" t="str">
            <v xml:space="preserve"> </v>
          </cell>
          <cell r="L103" t="str">
            <v>..</v>
          </cell>
          <cell r="M103" t="str">
            <v xml:space="preserve"> </v>
          </cell>
          <cell r="N103" t="str">
            <v>..</v>
          </cell>
          <cell r="O103" t="str">
            <v xml:space="preserve"> </v>
          </cell>
        </row>
        <row r="104">
          <cell r="A104" t="str">
            <v>*  8. TOTAL GOVEMP</v>
          </cell>
          <cell r="B104">
            <v>4893</v>
          </cell>
          <cell r="C104" t="str">
            <v xml:space="preserve"> </v>
          </cell>
          <cell r="D104" t="str">
            <v>..</v>
          </cell>
          <cell r="E104" t="str">
            <v xml:space="preserve"> </v>
          </cell>
          <cell r="F104">
            <v>4873</v>
          </cell>
          <cell r="G104" t="str">
            <v xml:space="preserve"> </v>
          </cell>
          <cell r="H104" t="str">
            <v>..</v>
          </cell>
          <cell r="I104" t="str">
            <v xml:space="preserve"> </v>
          </cell>
          <cell r="J104">
            <v>4779</v>
          </cell>
          <cell r="K104" t="str">
            <v xml:space="preserve"> </v>
          </cell>
          <cell r="L104" t="str">
            <v>..</v>
          </cell>
          <cell r="M104" t="str">
            <v xml:space="preserve"> </v>
          </cell>
          <cell r="N104" t="str">
            <v>..</v>
          </cell>
          <cell r="O104" t="str">
            <v xml:space="preserve"> </v>
          </cell>
        </row>
        <row r="105">
          <cell r="A105" t="str">
            <v>-</v>
          </cell>
          <cell r="B105" t="str">
            <v>-</v>
          </cell>
          <cell r="C105" t="str">
            <v>-</v>
          </cell>
          <cell r="D105" t="str">
            <v>-</v>
          </cell>
          <cell r="E105" t="str">
            <v>-</v>
          </cell>
          <cell r="F105" t="str">
            <v>-</v>
          </cell>
          <cell r="G105" t="str">
            <v>-</v>
          </cell>
          <cell r="H105" t="str">
            <v>-</v>
          </cell>
          <cell r="I105" t="str">
            <v>-</v>
          </cell>
          <cell r="J105" t="str">
            <v>-</v>
          </cell>
          <cell r="K105" t="str">
            <v>-</v>
          </cell>
          <cell r="L105" t="str">
            <v>-</v>
          </cell>
          <cell r="M105" t="str">
            <v>-</v>
          </cell>
          <cell r="N105" t="str">
            <v>-</v>
          </cell>
          <cell r="O105" t="str">
            <v>-</v>
          </cell>
        </row>
        <row r="106">
          <cell r="A106" t="str">
            <v>HIGHER EDUCATION SECTOR</v>
          </cell>
          <cell r="B106" t="str">
            <v xml:space="preserve"> </v>
          </cell>
          <cell r="C106" t="str">
            <v xml:space="preserve"> </v>
          </cell>
          <cell r="D106" t="str">
            <v xml:space="preserve"> </v>
          </cell>
          <cell r="E106" t="str">
            <v xml:space="preserve"> </v>
          </cell>
          <cell r="F106" t="str">
            <v xml:space="preserve"> </v>
          </cell>
          <cell r="G106" t="str">
            <v xml:space="preserve"> </v>
          </cell>
          <cell r="H106" t="str">
            <v xml:space="preserve"> </v>
          </cell>
          <cell r="I106" t="str">
            <v xml:space="preserve"> </v>
          </cell>
          <cell r="J106" t="str">
            <v xml:space="preserve"> </v>
          </cell>
          <cell r="K106" t="str">
            <v xml:space="preserve"> </v>
          </cell>
          <cell r="L106" t="str">
            <v xml:space="preserve"> </v>
          </cell>
          <cell r="M106" t="str">
            <v xml:space="preserve"> </v>
          </cell>
          <cell r="N106" t="str">
            <v xml:space="preserve"> </v>
          </cell>
          <cell r="O106" t="str">
            <v xml:space="preserve"> </v>
          </cell>
        </row>
        <row r="107">
          <cell r="A107" t="str">
            <v xml:space="preserve">  OCCUPATION</v>
          </cell>
          <cell r="B107" t="str">
            <v xml:space="preserve"> </v>
          </cell>
          <cell r="C107" t="str">
            <v xml:space="preserve"> </v>
          </cell>
          <cell r="D107" t="str">
            <v xml:space="preserve"> </v>
          </cell>
          <cell r="E107" t="str">
            <v xml:space="preserve"> </v>
          </cell>
          <cell r="F107" t="str">
            <v xml:space="preserve"> </v>
          </cell>
          <cell r="G107" t="str">
            <v xml:space="preserve"> </v>
          </cell>
          <cell r="H107" t="str">
            <v xml:space="preserve"> </v>
          </cell>
          <cell r="I107" t="str">
            <v xml:space="preserve"> </v>
          </cell>
          <cell r="J107" t="str">
            <v xml:space="preserve"> </v>
          </cell>
          <cell r="K107" t="str">
            <v xml:space="preserve"> </v>
          </cell>
          <cell r="L107" t="str">
            <v xml:space="preserve"> </v>
          </cell>
          <cell r="M107" t="str">
            <v xml:space="preserve"> </v>
          </cell>
          <cell r="N107" t="str">
            <v xml:space="preserve"> </v>
          </cell>
          <cell r="O107" t="str">
            <v xml:space="preserve"> </v>
          </cell>
        </row>
        <row r="108">
          <cell r="A108" t="str">
            <v>*  9. RESEARCHERS</v>
          </cell>
          <cell r="B108">
            <v>4993</v>
          </cell>
          <cell r="C108" t="str">
            <v xml:space="preserve"> </v>
          </cell>
          <cell r="D108" t="str">
            <v>..</v>
          </cell>
          <cell r="E108" t="str">
            <v xml:space="preserve"> </v>
          </cell>
          <cell r="F108">
            <v>5091</v>
          </cell>
          <cell r="G108" t="str">
            <v xml:space="preserve"> </v>
          </cell>
          <cell r="H108" t="str">
            <v>..</v>
          </cell>
          <cell r="I108" t="str">
            <v xml:space="preserve"> </v>
          </cell>
          <cell r="J108">
            <v>5521</v>
          </cell>
          <cell r="K108" t="str">
            <v xml:space="preserve"> </v>
          </cell>
          <cell r="L108" t="str">
            <v>..</v>
          </cell>
          <cell r="M108" t="str">
            <v xml:space="preserve"> </v>
          </cell>
          <cell r="N108" t="str">
            <v>..</v>
          </cell>
          <cell r="O108" t="str">
            <v xml:space="preserve"> </v>
          </cell>
        </row>
        <row r="109">
          <cell r="A109" t="str">
            <v xml:space="preserve">  10. TECHNICIANS</v>
          </cell>
          <cell r="B109" t="str">
            <v>..</v>
          </cell>
          <cell r="C109" t="str">
            <v xml:space="preserve"> </v>
          </cell>
          <cell r="D109" t="str">
            <v>..</v>
          </cell>
          <cell r="E109" t="str">
            <v xml:space="preserve"> </v>
          </cell>
          <cell r="F109" t="str">
            <v>..</v>
          </cell>
          <cell r="G109" t="str">
            <v xml:space="preserve"> </v>
          </cell>
          <cell r="H109" t="str">
            <v>..</v>
          </cell>
          <cell r="I109" t="str">
            <v xml:space="preserve"> </v>
          </cell>
          <cell r="J109" t="str">
            <v>..</v>
          </cell>
          <cell r="K109" t="str">
            <v xml:space="preserve"> </v>
          </cell>
          <cell r="L109" t="str">
            <v>..</v>
          </cell>
          <cell r="M109" t="str">
            <v xml:space="preserve"> </v>
          </cell>
          <cell r="N109" t="str">
            <v>..</v>
          </cell>
          <cell r="O109" t="str">
            <v xml:space="preserve"> </v>
          </cell>
        </row>
        <row r="110">
          <cell r="A110" t="str">
            <v xml:space="preserve">  11. OTHER</v>
          </cell>
          <cell r="B110" t="str">
            <v>..</v>
          </cell>
          <cell r="C110" t="str">
            <v xml:space="preserve"> </v>
          </cell>
          <cell r="D110" t="str">
            <v>..</v>
          </cell>
          <cell r="E110" t="str">
            <v xml:space="preserve"> </v>
          </cell>
          <cell r="F110" t="str">
            <v>..</v>
          </cell>
          <cell r="G110" t="str">
            <v xml:space="preserve"> </v>
          </cell>
          <cell r="H110" t="str">
            <v>..</v>
          </cell>
          <cell r="I110" t="str">
            <v xml:space="preserve"> </v>
          </cell>
          <cell r="J110" t="str">
            <v>..</v>
          </cell>
          <cell r="K110" t="str">
            <v xml:space="preserve"> </v>
          </cell>
          <cell r="L110" t="str">
            <v>..</v>
          </cell>
          <cell r="M110" t="str">
            <v xml:space="preserve"> </v>
          </cell>
          <cell r="N110" t="str">
            <v>..</v>
          </cell>
          <cell r="O110" t="str">
            <v xml:space="preserve"> </v>
          </cell>
        </row>
        <row r="111">
          <cell r="A111" t="str">
            <v>* 12. TOTAL HEMP</v>
          </cell>
          <cell r="B111">
            <v>6955</v>
          </cell>
          <cell r="C111" t="str">
            <v xml:space="preserve"> </v>
          </cell>
          <cell r="D111" t="str">
            <v>..</v>
          </cell>
          <cell r="E111" t="str">
            <v xml:space="preserve"> </v>
          </cell>
          <cell r="F111">
            <v>7062</v>
          </cell>
          <cell r="G111" t="str">
            <v xml:space="preserve"> </v>
          </cell>
          <cell r="H111" t="str">
            <v>..</v>
          </cell>
          <cell r="I111" t="str">
            <v xml:space="preserve"> </v>
          </cell>
          <cell r="J111">
            <v>7313</v>
          </cell>
          <cell r="K111" t="str">
            <v xml:space="preserve"> </v>
          </cell>
          <cell r="L111" t="str">
            <v>..</v>
          </cell>
          <cell r="M111" t="str">
            <v xml:space="preserve"> </v>
          </cell>
          <cell r="N111" t="str">
            <v>..</v>
          </cell>
          <cell r="O111" t="str">
            <v xml:space="preserve"> </v>
          </cell>
        </row>
        <row r="112">
          <cell r="A112" t="str">
            <v>-</v>
          </cell>
          <cell r="B112" t="str">
            <v>-</v>
          </cell>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row>
        <row r="113">
          <cell r="A113" t="str">
            <v>PRIVATE NON-PROFIT SECTOR</v>
          </cell>
          <cell r="B113" t="str">
            <v xml:space="preserve"> </v>
          </cell>
          <cell r="C113" t="str">
            <v xml:space="preserve"> </v>
          </cell>
          <cell r="D113" t="str">
            <v xml:space="preserve"> </v>
          </cell>
          <cell r="E113" t="str">
            <v xml:space="preserve"> </v>
          </cell>
          <cell r="F113" t="str">
            <v xml:space="preserve"> </v>
          </cell>
          <cell r="G113" t="str">
            <v xml:space="preserve"> </v>
          </cell>
          <cell r="H113" t="str">
            <v xml:space="preserve"> </v>
          </cell>
          <cell r="I113" t="str">
            <v xml:space="preserve"> </v>
          </cell>
          <cell r="J113" t="str">
            <v xml:space="preserve"> </v>
          </cell>
          <cell r="K113" t="str">
            <v xml:space="preserve"> </v>
          </cell>
          <cell r="L113" t="str">
            <v xml:space="preserve"> </v>
          </cell>
          <cell r="M113" t="str">
            <v xml:space="preserve"> </v>
          </cell>
          <cell r="N113" t="str">
            <v xml:space="preserve"> </v>
          </cell>
          <cell r="O113" t="str">
            <v xml:space="preserve"> </v>
          </cell>
        </row>
        <row r="114">
          <cell r="A114" t="str">
            <v xml:space="preserve">  OCCUPATION</v>
          </cell>
          <cell r="B114" t="str">
            <v xml:space="preserve"> </v>
          </cell>
          <cell r="C114" t="str">
            <v xml:space="preserve"> </v>
          </cell>
          <cell r="D114" t="str">
            <v xml:space="preserve"> </v>
          </cell>
          <cell r="E114" t="str">
            <v xml:space="preserve"> </v>
          </cell>
          <cell r="F114" t="str">
            <v xml:space="preserve"> </v>
          </cell>
          <cell r="G114" t="str">
            <v xml:space="preserve"> </v>
          </cell>
          <cell r="H114" t="str">
            <v xml:space="preserve"> </v>
          </cell>
          <cell r="I114" t="str">
            <v xml:space="preserve"> </v>
          </cell>
          <cell r="J114" t="str">
            <v xml:space="preserve"> </v>
          </cell>
          <cell r="K114" t="str">
            <v xml:space="preserve"> </v>
          </cell>
          <cell r="L114" t="str">
            <v xml:space="preserve"> </v>
          </cell>
          <cell r="M114" t="str">
            <v xml:space="preserve"> </v>
          </cell>
          <cell r="N114" t="str">
            <v xml:space="preserve"> </v>
          </cell>
          <cell r="O114" t="str">
            <v xml:space="preserve"> </v>
          </cell>
        </row>
        <row r="115">
          <cell r="A115" t="str">
            <v xml:space="preserve">  13. RESEARCHERS</v>
          </cell>
          <cell r="B115" t="str">
            <v>..</v>
          </cell>
          <cell r="C115" t="str">
            <v xml:space="preserve"> </v>
          </cell>
          <cell r="D115" t="str">
            <v>..</v>
          </cell>
          <cell r="E115" t="str">
            <v xml:space="preserve"> </v>
          </cell>
          <cell r="F115" t="str">
            <v>..</v>
          </cell>
          <cell r="G115" t="str">
            <v xml:space="preserve"> </v>
          </cell>
          <cell r="H115" t="str">
            <v>..</v>
          </cell>
          <cell r="I115" t="str">
            <v xml:space="preserve"> </v>
          </cell>
          <cell r="J115" t="str">
            <v>..</v>
          </cell>
          <cell r="K115" t="str">
            <v xml:space="preserve"> </v>
          </cell>
          <cell r="L115" t="str">
            <v>..</v>
          </cell>
          <cell r="M115" t="str">
            <v xml:space="preserve"> </v>
          </cell>
          <cell r="N115" t="str">
            <v>..</v>
          </cell>
          <cell r="O115" t="str">
            <v xml:space="preserve"> </v>
          </cell>
        </row>
        <row r="116">
          <cell r="A116" t="str">
            <v xml:space="preserve">  14. TECHNICIANS</v>
          </cell>
          <cell r="B116" t="str">
            <v>..</v>
          </cell>
          <cell r="C116" t="str">
            <v xml:space="preserve"> </v>
          </cell>
          <cell r="D116" t="str">
            <v>..</v>
          </cell>
          <cell r="E116" t="str">
            <v xml:space="preserve"> </v>
          </cell>
          <cell r="F116" t="str">
            <v>..</v>
          </cell>
          <cell r="G116" t="str">
            <v xml:space="preserve"> </v>
          </cell>
          <cell r="H116" t="str">
            <v>..</v>
          </cell>
          <cell r="I116" t="str">
            <v xml:space="preserve"> </v>
          </cell>
          <cell r="J116" t="str">
            <v>..</v>
          </cell>
          <cell r="K116" t="str">
            <v xml:space="preserve"> </v>
          </cell>
          <cell r="L116" t="str">
            <v>..</v>
          </cell>
          <cell r="M116" t="str">
            <v xml:space="preserve"> </v>
          </cell>
          <cell r="N116" t="str">
            <v>..</v>
          </cell>
          <cell r="O116" t="str">
            <v xml:space="preserve"> </v>
          </cell>
        </row>
        <row r="117">
          <cell r="A117" t="str">
            <v xml:space="preserve">  15. OTHER</v>
          </cell>
          <cell r="B117" t="str">
            <v>..</v>
          </cell>
          <cell r="C117" t="str">
            <v xml:space="preserve"> </v>
          </cell>
          <cell r="D117" t="str">
            <v>..</v>
          </cell>
          <cell r="E117" t="str">
            <v xml:space="preserve"> </v>
          </cell>
          <cell r="F117" t="str">
            <v>..</v>
          </cell>
          <cell r="G117" t="str">
            <v xml:space="preserve"> </v>
          </cell>
          <cell r="H117" t="str">
            <v>..</v>
          </cell>
          <cell r="I117" t="str">
            <v xml:space="preserve"> </v>
          </cell>
          <cell r="J117" t="str">
            <v>..</v>
          </cell>
          <cell r="K117" t="str">
            <v xml:space="preserve"> </v>
          </cell>
          <cell r="L117" t="str">
            <v>..</v>
          </cell>
          <cell r="M117" t="str">
            <v xml:space="preserve"> </v>
          </cell>
          <cell r="N117" t="str">
            <v>..</v>
          </cell>
          <cell r="O117" t="str">
            <v xml:space="preserve"> </v>
          </cell>
        </row>
        <row r="118">
          <cell r="A118" t="str">
            <v xml:space="preserve">  16. TOTAL</v>
          </cell>
          <cell r="B118" t="str">
            <v>..</v>
          </cell>
          <cell r="C118" t="str">
            <v xml:space="preserve"> </v>
          </cell>
          <cell r="D118" t="str">
            <v>..</v>
          </cell>
          <cell r="E118" t="str">
            <v xml:space="preserve"> </v>
          </cell>
          <cell r="F118" t="str">
            <v>..</v>
          </cell>
          <cell r="G118" t="str">
            <v xml:space="preserve"> </v>
          </cell>
          <cell r="H118" t="str">
            <v>..</v>
          </cell>
          <cell r="I118" t="str">
            <v xml:space="preserve"> </v>
          </cell>
          <cell r="J118" t="str">
            <v>..</v>
          </cell>
          <cell r="K118" t="str">
            <v xml:space="preserve"> </v>
          </cell>
          <cell r="L118" t="str">
            <v>..</v>
          </cell>
          <cell r="M118" t="str">
            <v xml:space="preserve"> </v>
          </cell>
          <cell r="N118" t="str">
            <v>..</v>
          </cell>
          <cell r="O118" t="str">
            <v xml:space="preserve"> </v>
          </cell>
        </row>
        <row r="119">
          <cell r="A119" t="str">
            <v>-</v>
          </cell>
          <cell r="B119" t="str">
            <v>-</v>
          </cell>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row>
        <row r="120">
          <cell r="A120" t="str">
            <v>NATIONAL TOTAL</v>
          </cell>
          <cell r="B120" t="str">
            <v xml:space="preserve"> </v>
          </cell>
          <cell r="C120" t="str">
            <v xml:space="preserve"> </v>
          </cell>
          <cell r="D120" t="str">
            <v xml:space="preserve"> </v>
          </cell>
          <cell r="E120" t="str">
            <v xml:space="preserve"> </v>
          </cell>
          <cell r="F120" t="str">
            <v xml:space="preserve"> </v>
          </cell>
          <cell r="G120" t="str">
            <v xml:space="preserve"> </v>
          </cell>
          <cell r="H120" t="str">
            <v xml:space="preserve"> </v>
          </cell>
          <cell r="I120" t="str">
            <v xml:space="preserve"> </v>
          </cell>
          <cell r="J120" t="str">
            <v xml:space="preserve"> </v>
          </cell>
          <cell r="K120" t="str">
            <v xml:space="preserve"> </v>
          </cell>
          <cell r="L120" t="str">
            <v xml:space="preserve"> </v>
          </cell>
          <cell r="M120" t="str">
            <v xml:space="preserve"> </v>
          </cell>
          <cell r="N120" t="str">
            <v xml:space="preserve"> </v>
          </cell>
          <cell r="O120" t="str">
            <v xml:space="preserve"> </v>
          </cell>
        </row>
        <row r="121">
          <cell r="A121" t="str">
            <v xml:space="preserve">  OCCUPATION</v>
          </cell>
          <cell r="B121" t="str">
            <v xml:space="preserve"> </v>
          </cell>
          <cell r="C121" t="str">
            <v xml:space="preserve"> </v>
          </cell>
          <cell r="D121" t="str">
            <v xml:space="preserve"> </v>
          </cell>
          <cell r="E121" t="str">
            <v xml:space="preserve"> </v>
          </cell>
          <cell r="F121" t="str">
            <v xml:space="preserve"> </v>
          </cell>
          <cell r="G121" t="str">
            <v xml:space="preserve"> </v>
          </cell>
          <cell r="H121" t="str">
            <v xml:space="preserve"> </v>
          </cell>
          <cell r="I121" t="str">
            <v xml:space="preserve"> </v>
          </cell>
          <cell r="J121" t="str">
            <v xml:space="preserve"> </v>
          </cell>
          <cell r="K121" t="str">
            <v xml:space="preserve"> </v>
          </cell>
          <cell r="L121" t="str">
            <v xml:space="preserve"> </v>
          </cell>
          <cell r="M121" t="str">
            <v xml:space="preserve"> </v>
          </cell>
          <cell r="N121" t="str">
            <v xml:space="preserve"> </v>
          </cell>
          <cell r="O121" t="str">
            <v xml:space="preserve"> </v>
          </cell>
        </row>
        <row r="122">
          <cell r="A122" t="str">
            <v>* 17. RESEARCHERS</v>
          </cell>
          <cell r="B122">
            <v>15931</v>
          </cell>
          <cell r="C122" t="str">
            <v>A</v>
          </cell>
          <cell r="D122" t="str">
            <v>..</v>
          </cell>
          <cell r="E122" t="str">
            <v xml:space="preserve"> </v>
          </cell>
          <cell r="F122">
            <v>17490</v>
          </cell>
          <cell r="G122" t="str">
            <v xml:space="preserve"> </v>
          </cell>
          <cell r="H122" t="str">
            <v>..</v>
          </cell>
          <cell r="I122" t="str">
            <v xml:space="preserve"> </v>
          </cell>
          <cell r="J122">
            <v>18265</v>
          </cell>
          <cell r="K122" t="str">
            <v xml:space="preserve"> </v>
          </cell>
          <cell r="L122" t="str">
            <v>..</v>
          </cell>
          <cell r="M122" t="str">
            <v xml:space="preserve"> </v>
          </cell>
          <cell r="N122" t="str">
            <v>..</v>
          </cell>
          <cell r="O122" t="str">
            <v xml:space="preserve"> </v>
          </cell>
        </row>
        <row r="123">
          <cell r="A123" t="str">
            <v xml:space="preserve">  18. TECHNICIANS</v>
          </cell>
          <cell r="B123" t="str">
            <v>..</v>
          </cell>
          <cell r="C123" t="str">
            <v xml:space="preserve"> </v>
          </cell>
          <cell r="D123" t="str">
            <v>..</v>
          </cell>
          <cell r="E123" t="str">
            <v xml:space="preserve"> </v>
          </cell>
          <cell r="F123" t="str">
            <v>..</v>
          </cell>
          <cell r="G123" t="str">
            <v xml:space="preserve"> </v>
          </cell>
          <cell r="H123" t="str">
            <v>..</v>
          </cell>
          <cell r="I123" t="str">
            <v xml:space="preserve"> </v>
          </cell>
          <cell r="J123" t="str">
            <v>..</v>
          </cell>
          <cell r="K123" t="str">
            <v xml:space="preserve"> </v>
          </cell>
          <cell r="L123" t="str">
            <v>..</v>
          </cell>
          <cell r="M123" t="str">
            <v xml:space="preserve"> </v>
          </cell>
          <cell r="N123" t="str">
            <v>..</v>
          </cell>
          <cell r="O123" t="str">
            <v xml:space="preserve"> </v>
          </cell>
        </row>
        <row r="124">
          <cell r="A124" t="str">
            <v xml:space="preserve">  19. OTHER</v>
          </cell>
          <cell r="B124" t="str">
            <v>..</v>
          </cell>
          <cell r="C124" t="str">
            <v xml:space="preserve"> </v>
          </cell>
          <cell r="D124" t="str">
            <v>..</v>
          </cell>
          <cell r="E124" t="str">
            <v xml:space="preserve"> </v>
          </cell>
          <cell r="F124" t="str">
            <v>..</v>
          </cell>
          <cell r="G124" t="str">
            <v xml:space="preserve"> </v>
          </cell>
          <cell r="H124" t="str">
            <v>..</v>
          </cell>
          <cell r="I124" t="str">
            <v xml:space="preserve"> </v>
          </cell>
          <cell r="J124" t="str">
            <v>..</v>
          </cell>
          <cell r="K124" t="str">
            <v xml:space="preserve"> </v>
          </cell>
          <cell r="L124" t="str">
            <v>..</v>
          </cell>
          <cell r="M124" t="str">
            <v xml:space="preserve"> </v>
          </cell>
          <cell r="N124" t="str">
            <v>..</v>
          </cell>
          <cell r="O124" t="str">
            <v xml:space="preserve"> </v>
          </cell>
        </row>
        <row r="125">
          <cell r="A125" t="str">
            <v>* 20. TOTAL R&amp;D PERSONNEL</v>
          </cell>
          <cell r="B125">
            <v>23938</v>
          </cell>
          <cell r="C125" t="str">
            <v>A</v>
          </cell>
          <cell r="D125" t="str">
            <v>..</v>
          </cell>
          <cell r="E125" t="str">
            <v xml:space="preserve"> </v>
          </cell>
          <cell r="F125">
            <v>24877</v>
          </cell>
          <cell r="G125" t="str">
            <v xml:space="preserve"> </v>
          </cell>
          <cell r="H125" t="str">
            <v>..</v>
          </cell>
          <cell r="I125" t="str">
            <v xml:space="preserve"> </v>
          </cell>
          <cell r="J125">
            <v>25400</v>
          </cell>
          <cell r="L125" t="str">
            <v>..</v>
          </cell>
          <cell r="M125" t="str">
            <v xml:space="preserve"> </v>
          </cell>
          <cell r="N125" t="str">
            <v>..</v>
          </cell>
          <cell r="O125" t="str">
            <v xml:space="preserve"> </v>
          </cell>
        </row>
        <row r="126">
          <cell r="A126" t="str">
            <v>-</v>
          </cell>
          <cell r="B126" t="str">
            <v>-</v>
          </cell>
          <cell r="C126" t="str">
            <v>-</v>
          </cell>
          <cell r="D126" t="str">
            <v>-</v>
          </cell>
          <cell r="E126" t="str">
            <v>-</v>
          </cell>
          <cell r="F126" t="str">
            <v>-</v>
          </cell>
          <cell r="G126" t="str">
            <v>-</v>
          </cell>
          <cell r="H126" t="str">
            <v>-</v>
          </cell>
          <cell r="I126" t="str">
            <v>-</v>
          </cell>
          <cell r="J126" t="str">
            <v>-</v>
          </cell>
          <cell r="K126" t="str">
            <v>-</v>
          </cell>
          <cell r="L126" t="str">
            <v>-</v>
          </cell>
          <cell r="M126" t="str">
            <v>-</v>
          </cell>
          <cell r="N126" t="str">
            <v>-</v>
          </cell>
          <cell r="O126" t="str">
            <v>-</v>
          </cell>
        </row>
        <row r="142">
          <cell r="A142" t="str">
            <v>TABLE M. 3</v>
          </cell>
          <cell r="B142" t="str">
            <v xml:space="preserve"> </v>
          </cell>
          <cell r="C142" t="str">
            <v xml:space="preserve"> </v>
          </cell>
          <cell r="D142" t="str">
            <v>COUNTRY : NORWAY</v>
          </cell>
          <cell r="G142" t="str">
            <v xml:space="preserve"> </v>
          </cell>
          <cell r="H142" t="str">
            <v xml:space="preserve"> </v>
          </cell>
          <cell r="I142" t="str">
            <v xml:space="preserve"> </v>
          </cell>
          <cell r="J142" t="str">
            <v xml:space="preserve"> </v>
          </cell>
          <cell r="K142" t="str">
            <v xml:space="preserve"> </v>
          </cell>
          <cell r="L142" t="str">
            <v xml:space="preserve"> </v>
          </cell>
          <cell r="M142" t="str">
            <v xml:space="preserve"> </v>
          </cell>
          <cell r="N142" t="str">
            <v xml:space="preserve"> </v>
          </cell>
          <cell r="O142" t="str">
            <v xml:space="preserve"> </v>
          </cell>
        </row>
        <row r="143">
          <cell r="A143" t="str">
            <v xml:space="preserve"> </v>
          </cell>
          <cell r="B143" t="str">
            <v xml:space="preserve"> </v>
          </cell>
          <cell r="C143" t="str">
            <v xml:space="preserve"> </v>
          </cell>
          <cell r="D143" t="str">
            <v xml:space="preserve"> </v>
          </cell>
          <cell r="E143" t="str">
            <v xml:space="preserve"> </v>
          </cell>
          <cell r="F143" t="str">
            <v xml:space="preserve"> </v>
          </cell>
          <cell r="G143" t="str">
            <v xml:space="preserve"> </v>
          </cell>
          <cell r="H143" t="str">
            <v xml:space="preserve"> </v>
          </cell>
          <cell r="I143" t="str">
            <v xml:space="preserve"> </v>
          </cell>
          <cell r="J143" t="str">
            <v xml:space="preserve"> </v>
          </cell>
          <cell r="K143" t="str">
            <v xml:space="preserve"> </v>
          </cell>
          <cell r="L143" t="str">
            <v xml:space="preserve"> </v>
          </cell>
          <cell r="M143" t="str">
            <v xml:space="preserve"> </v>
          </cell>
          <cell r="N143" t="str">
            <v xml:space="preserve"> </v>
          </cell>
          <cell r="O143" t="str">
            <v xml:space="preserve"> </v>
          </cell>
        </row>
        <row r="144">
          <cell r="A144" t="str">
            <v>TOTAL R&amp;D PERSONNEL</v>
          </cell>
          <cell r="B144" t="str">
            <v xml:space="preserve"> </v>
          </cell>
          <cell r="C144" t="str">
            <v xml:space="preserve"> </v>
          </cell>
          <cell r="D144" t="str">
            <v xml:space="preserve"> </v>
          </cell>
          <cell r="E144" t="str">
            <v xml:space="preserve"> </v>
          </cell>
          <cell r="F144" t="str">
            <v xml:space="preserve"> </v>
          </cell>
          <cell r="G144" t="str">
            <v xml:space="preserve"> </v>
          </cell>
          <cell r="H144" t="str">
            <v xml:space="preserve"> </v>
          </cell>
          <cell r="I144" t="str">
            <v xml:space="preserve"> </v>
          </cell>
          <cell r="J144" t="str">
            <v xml:space="preserve"> </v>
          </cell>
          <cell r="K144" t="str">
            <v xml:space="preserve"> </v>
          </cell>
          <cell r="L144" t="str">
            <v xml:space="preserve"> </v>
          </cell>
          <cell r="M144" t="str">
            <v xml:space="preserve"> </v>
          </cell>
          <cell r="N144" t="str">
            <v xml:space="preserve"> </v>
          </cell>
          <cell r="O144" t="str">
            <v xml:space="preserve"> </v>
          </cell>
        </row>
        <row r="145">
          <cell r="A145" t="str">
            <v>BY SECTOR OF EMPLOYMENT AND FORMAL QUALIFICATION</v>
          </cell>
          <cell r="D145" t="str">
            <v xml:space="preserve"> </v>
          </cell>
          <cell r="E145" t="str">
            <v xml:space="preserve"> </v>
          </cell>
          <cell r="F145" t="str">
            <v xml:space="preserve"> </v>
          </cell>
          <cell r="G145" t="str">
            <v xml:space="preserve"> </v>
          </cell>
          <cell r="H145" t="str">
            <v xml:space="preserve"> </v>
          </cell>
          <cell r="I145" t="str">
            <v xml:space="preserve"> </v>
          </cell>
          <cell r="J145" t="str">
            <v xml:space="preserve"> </v>
          </cell>
          <cell r="K145" t="str">
            <v xml:space="preserve"> </v>
          </cell>
          <cell r="L145" t="str">
            <v xml:space="preserve"> </v>
          </cell>
          <cell r="M145" t="str">
            <v xml:space="preserve"> </v>
          </cell>
          <cell r="N145" t="str">
            <v xml:space="preserve"> </v>
          </cell>
          <cell r="O145" t="str">
            <v xml:space="preserve"> </v>
          </cell>
        </row>
        <row r="146">
          <cell r="A146" t="str">
            <v xml:space="preserve"> </v>
          </cell>
          <cell r="B146" t="str">
            <v xml:space="preserve"> </v>
          </cell>
          <cell r="C146" t="str">
            <v xml:space="preserve"> </v>
          </cell>
          <cell r="D146" t="str">
            <v xml:space="preserve"> </v>
          </cell>
          <cell r="E146" t="str">
            <v xml:space="preserve"> </v>
          </cell>
          <cell r="F146" t="str">
            <v xml:space="preserve"> </v>
          </cell>
          <cell r="G146" t="str">
            <v xml:space="preserve"> </v>
          </cell>
          <cell r="H146" t="str">
            <v xml:space="preserve"> </v>
          </cell>
          <cell r="I146" t="str">
            <v xml:space="preserve"> </v>
          </cell>
          <cell r="J146" t="str">
            <v xml:space="preserve"> </v>
          </cell>
          <cell r="K146" t="str">
            <v xml:space="preserve"> </v>
          </cell>
          <cell r="L146" t="str">
            <v xml:space="preserve"> </v>
          </cell>
          <cell r="M146" t="str">
            <v xml:space="preserve"> </v>
          </cell>
          <cell r="N146" t="str">
            <v xml:space="preserve"> </v>
          </cell>
          <cell r="O146" t="str">
            <v xml:space="preserve"> </v>
          </cell>
        </row>
        <row r="147">
          <cell r="A147" t="str">
            <v>UNITS: Full time equivalent</v>
          </cell>
          <cell r="B147" t="str">
            <v xml:space="preserve"> </v>
          </cell>
          <cell r="C147" t="str">
            <v xml:space="preserve"> </v>
          </cell>
          <cell r="D147" t="str">
            <v xml:space="preserve"> </v>
          </cell>
          <cell r="E147" t="str">
            <v xml:space="preserve"> </v>
          </cell>
          <cell r="F147" t="str">
            <v xml:space="preserve"> </v>
          </cell>
          <cell r="G147" t="str">
            <v xml:space="preserve"> </v>
          </cell>
          <cell r="H147" t="str">
            <v xml:space="preserve"> </v>
          </cell>
          <cell r="I147" t="str">
            <v xml:space="preserve"> </v>
          </cell>
          <cell r="J147" t="str">
            <v xml:space="preserve"> </v>
          </cell>
          <cell r="K147" t="str">
            <v xml:space="preserve"> </v>
          </cell>
          <cell r="L147" t="str">
            <v xml:space="preserve"> </v>
          </cell>
          <cell r="M147" t="str">
            <v xml:space="preserve"> </v>
          </cell>
          <cell r="N147" t="str">
            <v xml:space="preserve"> </v>
          </cell>
          <cell r="O147" t="str">
            <v xml:space="preserve"> </v>
          </cell>
        </row>
        <row r="148">
          <cell r="A148" t="str">
            <v xml:space="preserve"> </v>
          </cell>
          <cell r="B148" t="str">
            <v xml:space="preserve"> </v>
          </cell>
          <cell r="C148" t="str">
            <v xml:space="preserve"> </v>
          </cell>
          <cell r="D148" t="str">
            <v xml:space="preserve"> </v>
          </cell>
          <cell r="E148" t="str">
            <v xml:space="preserve"> </v>
          </cell>
          <cell r="F148" t="str">
            <v xml:space="preserve"> </v>
          </cell>
          <cell r="G148" t="str">
            <v xml:space="preserve"> </v>
          </cell>
          <cell r="H148" t="str">
            <v xml:space="preserve"> </v>
          </cell>
          <cell r="I148" t="str">
            <v xml:space="preserve"> </v>
          </cell>
          <cell r="J148" t="str">
            <v xml:space="preserve"> </v>
          </cell>
          <cell r="K148" t="str">
            <v xml:space="preserve"> </v>
          </cell>
          <cell r="L148" t="str">
            <v xml:space="preserve"> </v>
          </cell>
          <cell r="M148" t="str">
            <v xml:space="preserve"> </v>
          </cell>
          <cell r="N148" t="str">
            <v xml:space="preserve"> </v>
          </cell>
          <cell r="O148" t="str">
            <v xml:space="preserve"> </v>
          </cell>
        </row>
        <row r="149">
          <cell r="A149" t="str">
            <v>-</v>
          </cell>
          <cell r="B149" t="str">
            <v>-</v>
          </cell>
          <cell r="C149" t="str">
            <v>-</v>
          </cell>
          <cell r="D149" t="str">
            <v>-</v>
          </cell>
          <cell r="E149" t="str">
            <v>-</v>
          </cell>
          <cell r="F149" t="str">
            <v>-</v>
          </cell>
          <cell r="G149" t="str">
            <v>-</v>
          </cell>
          <cell r="H149" t="str">
            <v>-</v>
          </cell>
          <cell r="I149" t="str">
            <v>-</v>
          </cell>
          <cell r="J149" t="str">
            <v>-</v>
          </cell>
          <cell r="K149" t="str">
            <v>-</v>
          </cell>
          <cell r="L149" t="str">
            <v>-</v>
          </cell>
          <cell r="M149" t="str">
            <v>-</v>
          </cell>
          <cell r="N149" t="str">
            <v>-</v>
          </cell>
          <cell r="O149" t="str">
            <v>-</v>
          </cell>
        </row>
        <row r="150">
          <cell r="A150" t="str">
            <v xml:space="preserve"> </v>
          </cell>
          <cell r="B150" t="str">
            <v>1995</v>
          </cell>
          <cell r="C150" t="str">
            <v xml:space="preserve"> </v>
          </cell>
          <cell r="D150" t="str">
            <v>1996</v>
          </cell>
          <cell r="E150" t="str">
            <v xml:space="preserve"> </v>
          </cell>
          <cell r="F150" t="str">
            <v>1997</v>
          </cell>
          <cell r="G150" t="str">
            <v xml:space="preserve"> </v>
          </cell>
          <cell r="H150" t="str">
            <v>1998</v>
          </cell>
          <cell r="I150" t="str">
            <v xml:space="preserve"> </v>
          </cell>
          <cell r="J150" t="str">
            <v>1999</v>
          </cell>
          <cell r="K150" t="str">
            <v xml:space="preserve"> </v>
          </cell>
          <cell r="L150" t="str">
            <v>2000</v>
          </cell>
          <cell r="M150" t="str">
            <v xml:space="preserve"> </v>
          </cell>
          <cell r="N150" t="str">
            <v>2001</v>
          </cell>
          <cell r="O150" t="str">
            <v xml:space="preserve"> </v>
          </cell>
        </row>
        <row r="151">
          <cell r="A151" t="str">
            <v>-</v>
          </cell>
          <cell r="B151" t="str">
            <v>-</v>
          </cell>
          <cell r="C151" t="str">
            <v>-</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row>
        <row r="152">
          <cell r="A152" t="str">
            <v>BUSINESS ENTERPRISE SECTOR</v>
          </cell>
          <cell r="B152" t="str">
            <v xml:space="preserve"> </v>
          </cell>
          <cell r="C152" t="str">
            <v xml:space="preserve"> </v>
          </cell>
          <cell r="D152" t="str">
            <v xml:space="preserve"> </v>
          </cell>
          <cell r="E152" t="str">
            <v xml:space="preserve"> </v>
          </cell>
          <cell r="F152" t="str">
            <v xml:space="preserve"> </v>
          </cell>
          <cell r="G152" t="str">
            <v xml:space="preserve"> </v>
          </cell>
          <cell r="H152" t="str">
            <v xml:space="preserve"> </v>
          </cell>
          <cell r="I152" t="str">
            <v xml:space="preserve"> </v>
          </cell>
          <cell r="J152" t="str">
            <v xml:space="preserve"> </v>
          </cell>
          <cell r="K152" t="str">
            <v xml:space="preserve"> </v>
          </cell>
          <cell r="L152" t="str">
            <v xml:space="preserve"> </v>
          </cell>
          <cell r="M152" t="str">
            <v xml:space="preserve"> </v>
          </cell>
          <cell r="N152" t="str">
            <v xml:space="preserve"> </v>
          </cell>
          <cell r="O152" t="str">
            <v xml:space="preserve"> </v>
          </cell>
        </row>
        <row r="153">
          <cell r="A153" t="str">
            <v xml:space="preserve">  QUALIFICATION</v>
          </cell>
          <cell r="B153" t="str">
            <v xml:space="preserve"> </v>
          </cell>
          <cell r="C153" t="str">
            <v xml:space="preserve"> </v>
          </cell>
          <cell r="D153" t="str">
            <v xml:space="preserve"> </v>
          </cell>
          <cell r="E153" t="str">
            <v xml:space="preserve"> </v>
          </cell>
          <cell r="F153" t="str">
            <v xml:space="preserve"> </v>
          </cell>
          <cell r="G153" t="str">
            <v xml:space="preserve"> </v>
          </cell>
          <cell r="H153" t="str">
            <v xml:space="preserve"> </v>
          </cell>
          <cell r="I153" t="str">
            <v xml:space="preserve"> </v>
          </cell>
          <cell r="J153" t="str">
            <v xml:space="preserve"> </v>
          </cell>
          <cell r="K153" t="str">
            <v xml:space="preserve"> </v>
          </cell>
          <cell r="L153" t="str">
            <v xml:space="preserve"> </v>
          </cell>
          <cell r="M153" t="str">
            <v xml:space="preserve"> </v>
          </cell>
          <cell r="N153" t="str">
            <v xml:space="preserve"> </v>
          </cell>
          <cell r="O153" t="str">
            <v xml:space="preserve"> </v>
          </cell>
        </row>
        <row r="154">
          <cell r="A154" t="str">
            <v xml:space="preserve">   1. UNIVERSITY PhD LEVEL DEGREES</v>
          </cell>
          <cell r="B154" t="str">
            <v>..</v>
          </cell>
          <cell r="C154" t="str">
            <v xml:space="preserve"> </v>
          </cell>
          <cell r="D154" t="str">
            <v>..</v>
          </cell>
          <cell r="E154" t="str">
            <v xml:space="preserve"> </v>
          </cell>
          <cell r="F154" t="str">
            <v>..</v>
          </cell>
          <cell r="G154" t="str">
            <v xml:space="preserve"> </v>
          </cell>
          <cell r="H154" t="str">
            <v>..</v>
          </cell>
          <cell r="I154" t="str">
            <v xml:space="preserve"> </v>
          </cell>
          <cell r="J154" t="str">
            <v>..</v>
          </cell>
          <cell r="K154" t="str">
            <v xml:space="preserve"> </v>
          </cell>
          <cell r="L154" t="str">
            <v>..</v>
          </cell>
          <cell r="M154" t="str">
            <v xml:space="preserve"> </v>
          </cell>
          <cell r="N154" t="str">
            <v>..</v>
          </cell>
          <cell r="O154" t="str">
            <v xml:space="preserve"> </v>
          </cell>
        </row>
        <row r="155">
          <cell r="A155" t="str">
            <v xml:space="preserve">   2. OTHER UNIVERSITY DEGREES</v>
          </cell>
          <cell r="B155" t="str">
            <v>..</v>
          </cell>
          <cell r="C155" t="str">
            <v xml:space="preserve"> </v>
          </cell>
          <cell r="D155" t="str">
            <v>..</v>
          </cell>
          <cell r="E155" t="str">
            <v xml:space="preserve"> </v>
          </cell>
          <cell r="F155" t="str">
            <v>..</v>
          </cell>
          <cell r="G155" t="str">
            <v xml:space="preserve"> </v>
          </cell>
          <cell r="H155" t="str">
            <v>..</v>
          </cell>
          <cell r="I155" t="str">
            <v xml:space="preserve"> </v>
          </cell>
          <cell r="J155" t="str">
            <v>..</v>
          </cell>
          <cell r="K155" t="str">
            <v xml:space="preserve"> </v>
          </cell>
          <cell r="L155" t="str">
            <v>..</v>
          </cell>
          <cell r="M155" t="str">
            <v xml:space="preserve"> </v>
          </cell>
          <cell r="N155" t="str">
            <v>..</v>
          </cell>
          <cell r="O155" t="str">
            <v xml:space="preserve"> </v>
          </cell>
        </row>
        <row r="156">
          <cell r="A156" t="str">
            <v>*  3. SUB-TOTAL UNIVERSITY DEGREES</v>
          </cell>
          <cell r="B156">
            <v>7921</v>
          </cell>
          <cell r="C156" t="str">
            <v>A</v>
          </cell>
          <cell r="D156" t="str">
            <v>..</v>
          </cell>
          <cell r="E156" t="str">
            <v xml:space="preserve"> </v>
          </cell>
          <cell r="F156">
            <v>9348</v>
          </cell>
          <cell r="G156" t="str">
            <v xml:space="preserve"> </v>
          </cell>
          <cell r="H156" t="str">
            <v>..</v>
          </cell>
          <cell r="I156" t="str">
            <v xml:space="preserve"> </v>
          </cell>
          <cell r="J156">
            <v>9737</v>
          </cell>
          <cell r="K156" t="str">
            <v xml:space="preserve"> </v>
          </cell>
          <cell r="L156" t="str">
            <v>..</v>
          </cell>
          <cell r="M156" t="str">
            <v xml:space="preserve"> </v>
          </cell>
          <cell r="N156" t="str">
            <v>..</v>
          </cell>
          <cell r="O156" t="str">
            <v xml:space="preserve"> </v>
          </cell>
        </row>
        <row r="157">
          <cell r="A157" t="str">
            <v xml:space="preserve">   4. OTHER POST-SECONDARY</v>
          </cell>
          <cell r="B157" t="str">
            <v>..</v>
          </cell>
          <cell r="C157" t="str">
            <v xml:space="preserve"> </v>
          </cell>
          <cell r="D157" t="str">
            <v>..</v>
          </cell>
          <cell r="E157" t="str">
            <v xml:space="preserve"> </v>
          </cell>
          <cell r="F157" t="str">
            <v>..</v>
          </cell>
          <cell r="G157" t="str">
            <v xml:space="preserve"> </v>
          </cell>
          <cell r="H157" t="str">
            <v>..</v>
          </cell>
          <cell r="I157" t="str">
            <v xml:space="preserve"> </v>
          </cell>
          <cell r="J157" t="str">
            <v>..</v>
          </cell>
          <cell r="K157" t="str">
            <v xml:space="preserve"> </v>
          </cell>
          <cell r="L157" t="str">
            <v>..</v>
          </cell>
          <cell r="M157" t="str">
            <v xml:space="preserve"> </v>
          </cell>
          <cell r="N157" t="str">
            <v>..</v>
          </cell>
          <cell r="O157" t="str">
            <v xml:space="preserve"> </v>
          </cell>
        </row>
        <row r="158">
          <cell r="A158" t="str">
            <v xml:space="preserve">   5. SECONDARY</v>
          </cell>
          <cell r="B158" t="str">
            <v>..</v>
          </cell>
          <cell r="C158" t="str">
            <v xml:space="preserve"> </v>
          </cell>
          <cell r="D158" t="str">
            <v>..</v>
          </cell>
          <cell r="E158" t="str">
            <v xml:space="preserve"> </v>
          </cell>
          <cell r="F158" t="str">
            <v>..</v>
          </cell>
          <cell r="G158" t="str">
            <v xml:space="preserve"> </v>
          </cell>
          <cell r="H158" t="str">
            <v>..</v>
          </cell>
          <cell r="I158" t="str">
            <v xml:space="preserve"> </v>
          </cell>
          <cell r="J158" t="str">
            <v>..</v>
          </cell>
          <cell r="K158" t="str">
            <v xml:space="preserve"> </v>
          </cell>
          <cell r="L158" t="str">
            <v>..</v>
          </cell>
          <cell r="M158" t="str">
            <v xml:space="preserve"> </v>
          </cell>
          <cell r="N158" t="str">
            <v>..</v>
          </cell>
          <cell r="O158" t="str">
            <v xml:space="preserve"> </v>
          </cell>
        </row>
        <row r="159">
          <cell r="A159" t="str">
            <v xml:space="preserve">   6. OTHER</v>
          </cell>
          <cell r="B159" t="str">
            <v>..</v>
          </cell>
          <cell r="C159" t="str">
            <v xml:space="preserve"> </v>
          </cell>
          <cell r="D159" t="str">
            <v>..</v>
          </cell>
          <cell r="E159" t="str">
            <v xml:space="preserve"> </v>
          </cell>
          <cell r="F159" t="str">
            <v>..</v>
          </cell>
          <cell r="G159" t="str">
            <v xml:space="preserve"> </v>
          </cell>
          <cell r="H159" t="str">
            <v>..</v>
          </cell>
          <cell r="I159" t="str">
            <v xml:space="preserve"> </v>
          </cell>
          <cell r="J159" t="str">
            <v>..</v>
          </cell>
          <cell r="K159" t="str">
            <v xml:space="preserve"> </v>
          </cell>
          <cell r="L159" t="str">
            <v>..</v>
          </cell>
          <cell r="M159" t="str">
            <v xml:space="preserve"> </v>
          </cell>
          <cell r="N159" t="str">
            <v>..</v>
          </cell>
          <cell r="O159" t="str">
            <v xml:space="preserve"> </v>
          </cell>
        </row>
        <row r="160">
          <cell r="A160" t="str">
            <v xml:space="preserve">   7. NOT SPECIFIED</v>
          </cell>
          <cell r="B160">
            <v>4169</v>
          </cell>
          <cell r="C160" t="str">
            <v>A</v>
          </cell>
          <cell r="D160" t="str">
            <v>..</v>
          </cell>
          <cell r="E160" t="str">
            <v xml:space="preserve"> </v>
          </cell>
          <cell r="F160">
            <v>3594</v>
          </cell>
          <cell r="G160" t="str">
            <v xml:space="preserve"> </v>
          </cell>
          <cell r="H160" t="str">
            <v>..</v>
          </cell>
          <cell r="I160" t="str">
            <v xml:space="preserve"> </v>
          </cell>
          <cell r="J160">
            <v>3571</v>
          </cell>
          <cell r="K160" t="str">
            <v xml:space="preserve"> </v>
          </cell>
          <cell r="L160" t="str">
            <v>..</v>
          </cell>
          <cell r="M160" t="str">
            <v xml:space="preserve"> </v>
          </cell>
          <cell r="N160" t="str">
            <v>..</v>
          </cell>
          <cell r="O160" t="str">
            <v xml:space="preserve"> </v>
          </cell>
        </row>
        <row r="161">
          <cell r="A161" t="str">
            <v>*  8. TOTAL BEMP</v>
          </cell>
          <cell r="B161">
            <v>12090</v>
          </cell>
          <cell r="C161" t="str">
            <v>A</v>
          </cell>
          <cell r="D161" t="str">
            <v>..</v>
          </cell>
          <cell r="E161" t="str">
            <v xml:space="preserve"> </v>
          </cell>
          <cell r="F161">
            <v>12942</v>
          </cell>
          <cell r="G161" t="str">
            <v xml:space="preserve"> </v>
          </cell>
          <cell r="H161" t="str">
            <v>..</v>
          </cell>
          <cell r="I161" t="str">
            <v xml:space="preserve"> </v>
          </cell>
          <cell r="J161">
            <v>13308</v>
          </cell>
          <cell r="K161" t="str">
            <v xml:space="preserve"> </v>
          </cell>
          <cell r="L161" t="str">
            <v>..</v>
          </cell>
          <cell r="M161" t="str">
            <v xml:space="preserve"> </v>
          </cell>
          <cell r="N161" t="str">
            <v>..</v>
          </cell>
          <cell r="O161" t="str">
            <v xml:space="preserve"> </v>
          </cell>
        </row>
        <row r="162">
          <cell r="A162" t="str">
            <v>-</v>
          </cell>
          <cell r="B162" t="str">
            <v>-</v>
          </cell>
          <cell r="C162" t="str">
            <v>-</v>
          </cell>
          <cell r="D162" t="str">
            <v>-</v>
          </cell>
          <cell r="E162" t="str">
            <v>-</v>
          </cell>
          <cell r="F162" t="str">
            <v>-</v>
          </cell>
          <cell r="G162" t="str">
            <v>-</v>
          </cell>
          <cell r="H162" t="str">
            <v>-</v>
          </cell>
          <cell r="I162" t="str">
            <v>-</v>
          </cell>
          <cell r="J162" t="str">
            <v>-</v>
          </cell>
          <cell r="K162" t="str">
            <v>-</v>
          </cell>
          <cell r="L162" t="str">
            <v>-</v>
          </cell>
          <cell r="M162" t="str">
            <v>-</v>
          </cell>
          <cell r="N162" t="str">
            <v>-</v>
          </cell>
          <cell r="O162" t="str">
            <v>-</v>
          </cell>
        </row>
        <row r="163">
          <cell r="A163" t="str">
            <v>GOVERNMENT SECTOR</v>
          </cell>
          <cell r="B163" t="str">
            <v xml:space="preserve"> </v>
          </cell>
          <cell r="C163" t="str">
            <v xml:space="preserve"> </v>
          </cell>
          <cell r="D163" t="str">
            <v xml:space="preserve"> </v>
          </cell>
          <cell r="E163" t="str">
            <v xml:space="preserve"> </v>
          </cell>
          <cell r="F163" t="str">
            <v xml:space="preserve"> </v>
          </cell>
          <cell r="G163" t="str">
            <v xml:space="preserve"> </v>
          </cell>
          <cell r="H163" t="str">
            <v xml:space="preserve"> </v>
          </cell>
          <cell r="I163" t="str">
            <v xml:space="preserve"> </v>
          </cell>
          <cell r="J163" t="str">
            <v xml:space="preserve"> </v>
          </cell>
          <cell r="K163" t="str">
            <v xml:space="preserve"> </v>
          </cell>
          <cell r="L163" t="str">
            <v xml:space="preserve"> </v>
          </cell>
          <cell r="M163" t="str">
            <v xml:space="preserve"> </v>
          </cell>
          <cell r="N163" t="str">
            <v xml:space="preserve"> </v>
          </cell>
          <cell r="O163" t="str">
            <v xml:space="preserve"> </v>
          </cell>
        </row>
        <row r="164">
          <cell r="A164" t="str">
            <v xml:space="preserve">  QUALIFICATION</v>
          </cell>
          <cell r="B164" t="str">
            <v xml:space="preserve"> </v>
          </cell>
          <cell r="C164" t="str">
            <v xml:space="preserve"> </v>
          </cell>
          <cell r="D164" t="str">
            <v xml:space="preserve"> </v>
          </cell>
          <cell r="E164" t="str">
            <v xml:space="preserve"> </v>
          </cell>
          <cell r="F164" t="str">
            <v xml:space="preserve"> </v>
          </cell>
          <cell r="G164" t="str">
            <v xml:space="preserve"> </v>
          </cell>
          <cell r="H164" t="str">
            <v xml:space="preserve"> </v>
          </cell>
          <cell r="I164" t="str">
            <v xml:space="preserve"> </v>
          </cell>
          <cell r="J164" t="str">
            <v xml:space="preserve"> </v>
          </cell>
          <cell r="K164" t="str">
            <v xml:space="preserve"> </v>
          </cell>
          <cell r="L164" t="str">
            <v xml:space="preserve"> </v>
          </cell>
          <cell r="M164" t="str">
            <v xml:space="preserve"> </v>
          </cell>
          <cell r="N164" t="str">
            <v xml:space="preserve"> </v>
          </cell>
          <cell r="O164" t="str">
            <v xml:space="preserve"> </v>
          </cell>
        </row>
        <row r="165">
          <cell r="A165" t="str">
            <v xml:space="preserve">   9. UNIVERSITY PhD LEVEL DEGREES</v>
          </cell>
          <cell r="B165" t="str">
            <v>..</v>
          </cell>
          <cell r="C165" t="str">
            <v xml:space="preserve"> </v>
          </cell>
          <cell r="D165" t="str">
            <v>..</v>
          </cell>
          <cell r="E165" t="str">
            <v xml:space="preserve"> </v>
          </cell>
          <cell r="F165" t="str">
            <v>..</v>
          </cell>
          <cell r="G165" t="str">
            <v xml:space="preserve"> </v>
          </cell>
          <cell r="H165" t="str">
            <v>..</v>
          </cell>
          <cell r="I165" t="str">
            <v xml:space="preserve"> </v>
          </cell>
          <cell r="J165" t="str">
            <v>..</v>
          </cell>
          <cell r="K165" t="str">
            <v xml:space="preserve"> </v>
          </cell>
          <cell r="L165" t="str">
            <v>..</v>
          </cell>
          <cell r="M165" t="str">
            <v xml:space="preserve"> </v>
          </cell>
          <cell r="N165" t="str">
            <v>..</v>
          </cell>
          <cell r="O165" t="str">
            <v xml:space="preserve"> </v>
          </cell>
        </row>
        <row r="166">
          <cell r="A166" t="str">
            <v xml:space="preserve">  10. OTHER UNIVERSITY DEGREES</v>
          </cell>
          <cell r="B166" t="str">
            <v>..</v>
          </cell>
          <cell r="C166" t="str">
            <v xml:space="preserve"> </v>
          </cell>
          <cell r="D166" t="str">
            <v>..</v>
          </cell>
          <cell r="E166" t="str">
            <v xml:space="preserve"> </v>
          </cell>
          <cell r="F166" t="str">
            <v>..</v>
          </cell>
          <cell r="G166" t="str">
            <v xml:space="preserve"> </v>
          </cell>
          <cell r="H166" t="str">
            <v>..</v>
          </cell>
          <cell r="I166" t="str">
            <v xml:space="preserve"> </v>
          </cell>
          <cell r="J166" t="str">
            <v>..</v>
          </cell>
          <cell r="K166" t="str">
            <v xml:space="preserve"> </v>
          </cell>
          <cell r="L166" t="str">
            <v>..</v>
          </cell>
          <cell r="M166" t="str">
            <v xml:space="preserve"> </v>
          </cell>
          <cell r="N166" t="str">
            <v>..</v>
          </cell>
          <cell r="O166" t="str">
            <v xml:space="preserve"> </v>
          </cell>
        </row>
        <row r="167">
          <cell r="A167" t="str">
            <v>* 11. SUB-TOTAL UNIVERSITY DEGREES</v>
          </cell>
          <cell r="B167">
            <v>3017</v>
          </cell>
          <cell r="C167" t="str">
            <v xml:space="preserve"> </v>
          </cell>
          <cell r="D167" t="str">
            <v>..</v>
          </cell>
          <cell r="E167" t="str">
            <v xml:space="preserve"> </v>
          </cell>
          <cell r="F167">
            <v>3051</v>
          </cell>
          <cell r="G167" t="str">
            <v xml:space="preserve"> </v>
          </cell>
          <cell r="H167" t="str">
            <v>..</v>
          </cell>
          <cell r="I167" t="str">
            <v xml:space="preserve"> </v>
          </cell>
          <cell r="J167">
            <v>3037</v>
          </cell>
          <cell r="K167" t="str">
            <v xml:space="preserve"> </v>
          </cell>
          <cell r="L167" t="str">
            <v>..</v>
          </cell>
          <cell r="M167" t="str">
            <v xml:space="preserve"> </v>
          </cell>
          <cell r="N167" t="str">
            <v>..</v>
          </cell>
          <cell r="O167" t="str">
            <v xml:space="preserve"> </v>
          </cell>
        </row>
        <row r="168">
          <cell r="A168" t="str">
            <v xml:space="preserve">  12. OTHER POST-SECONDARY</v>
          </cell>
          <cell r="B168" t="str">
            <v>..</v>
          </cell>
          <cell r="C168" t="str">
            <v xml:space="preserve"> </v>
          </cell>
          <cell r="D168" t="str">
            <v>..</v>
          </cell>
          <cell r="E168" t="str">
            <v xml:space="preserve"> </v>
          </cell>
          <cell r="F168" t="str">
            <v>..</v>
          </cell>
          <cell r="G168" t="str">
            <v xml:space="preserve"> </v>
          </cell>
          <cell r="H168" t="str">
            <v>..</v>
          </cell>
          <cell r="I168" t="str">
            <v xml:space="preserve"> </v>
          </cell>
          <cell r="J168" t="str">
            <v>..</v>
          </cell>
          <cell r="K168" t="str">
            <v xml:space="preserve"> </v>
          </cell>
          <cell r="L168" t="str">
            <v>..</v>
          </cell>
          <cell r="M168" t="str">
            <v xml:space="preserve"> </v>
          </cell>
          <cell r="N168" t="str">
            <v>..</v>
          </cell>
          <cell r="O168" t="str">
            <v xml:space="preserve"> </v>
          </cell>
        </row>
        <row r="169">
          <cell r="A169" t="str">
            <v xml:space="preserve">  13. SECONDARY</v>
          </cell>
          <cell r="B169" t="str">
            <v>..</v>
          </cell>
          <cell r="C169" t="str">
            <v xml:space="preserve"> </v>
          </cell>
          <cell r="D169" t="str">
            <v>..</v>
          </cell>
          <cell r="E169" t="str">
            <v xml:space="preserve"> </v>
          </cell>
          <cell r="F169" t="str">
            <v>..</v>
          </cell>
          <cell r="G169" t="str">
            <v xml:space="preserve"> </v>
          </cell>
          <cell r="H169" t="str">
            <v>..</v>
          </cell>
          <cell r="I169" t="str">
            <v xml:space="preserve"> </v>
          </cell>
          <cell r="J169" t="str">
            <v>..</v>
          </cell>
          <cell r="K169" t="str">
            <v xml:space="preserve"> </v>
          </cell>
          <cell r="L169" t="str">
            <v>..</v>
          </cell>
          <cell r="M169" t="str">
            <v xml:space="preserve"> </v>
          </cell>
          <cell r="N169" t="str">
            <v>..</v>
          </cell>
          <cell r="O169" t="str">
            <v xml:space="preserve"> </v>
          </cell>
        </row>
        <row r="170">
          <cell r="A170" t="str">
            <v xml:space="preserve">  14. OTHER</v>
          </cell>
          <cell r="B170" t="str">
            <v>..</v>
          </cell>
          <cell r="C170" t="str">
            <v xml:space="preserve"> </v>
          </cell>
          <cell r="D170" t="str">
            <v>..</v>
          </cell>
          <cell r="E170" t="str">
            <v xml:space="preserve"> </v>
          </cell>
          <cell r="F170" t="str">
            <v>..</v>
          </cell>
          <cell r="G170" t="str">
            <v xml:space="preserve"> </v>
          </cell>
          <cell r="H170" t="str">
            <v>..</v>
          </cell>
          <cell r="I170" t="str">
            <v xml:space="preserve"> </v>
          </cell>
          <cell r="J170" t="str">
            <v>..</v>
          </cell>
          <cell r="K170" t="str">
            <v xml:space="preserve"> </v>
          </cell>
          <cell r="L170" t="str">
            <v>..</v>
          </cell>
          <cell r="M170" t="str">
            <v xml:space="preserve"> </v>
          </cell>
          <cell r="N170" t="str">
            <v>..</v>
          </cell>
          <cell r="O170" t="str">
            <v xml:space="preserve"> </v>
          </cell>
        </row>
        <row r="171">
          <cell r="A171" t="str">
            <v xml:space="preserve">  15. NOT SPECIFIED</v>
          </cell>
          <cell r="B171">
            <v>1876</v>
          </cell>
          <cell r="C171" t="str">
            <v xml:space="preserve"> </v>
          </cell>
          <cell r="D171" t="str">
            <v>..</v>
          </cell>
          <cell r="E171" t="str">
            <v xml:space="preserve"> </v>
          </cell>
          <cell r="F171">
            <v>1822</v>
          </cell>
          <cell r="G171" t="str">
            <v xml:space="preserve"> </v>
          </cell>
          <cell r="H171" t="str">
            <v>..</v>
          </cell>
          <cell r="I171" t="str">
            <v xml:space="preserve"> </v>
          </cell>
          <cell r="J171">
            <v>1742</v>
          </cell>
          <cell r="K171" t="str">
            <v xml:space="preserve"> </v>
          </cell>
          <cell r="L171" t="str">
            <v>..</v>
          </cell>
          <cell r="M171" t="str">
            <v xml:space="preserve"> </v>
          </cell>
          <cell r="N171" t="str">
            <v>..</v>
          </cell>
          <cell r="O171" t="str">
            <v xml:space="preserve"> </v>
          </cell>
        </row>
        <row r="172">
          <cell r="A172" t="str">
            <v>* 16. TOTAL GOVEMP</v>
          </cell>
          <cell r="B172">
            <v>4893</v>
          </cell>
          <cell r="C172" t="str">
            <v xml:space="preserve"> </v>
          </cell>
          <cell r="D172" t="str">
            <v>..</v>
          </cell>
          <cell r="E172" t="str">
            <v xml:space="preserve"> </v>
          </cell>
          <cell r="F172">
            <v>4873</v>
          </cell>
          <cell r="G172" t="str">
            <v xml:space="preserve"> </v>
          </cell>
          <cell r="H172" t="str">
            <v>..</v>
          </cell>
          <cell r="I172" t="str">
            <v xml:space="preserve"> </v>
          </cell>
          <cell r="J172">
            <v>4779</v>
          </cell>
          <cell r="K172" t="str">
            <v xml:space="preserve"> </v>
          </cell>
          <cell r="L172" t="str">
            <v>..</v>
          </cell>
          <cell r="M172" t="str">
            <v xml:space="preserve"> </v>
          </cell>
          <cell r="N172" t="str">
            <v>..</v>
          </cell>
          <cell r="O172" t="str">
            <v xml:space="preserve"> </v>
          </cell>
        </row>
        <row r="173">
          <cell r="A173" t="str">
            <v>-</v>
          </cell>
          <cell r="B173" t="str">
            <v>-</v>
          </cell>
          <cell r="C173" t="str">
            <v>-</v>
          </cell>
          <cell r="D173" t="str">
            <v>-</v>
          </cell>
          <cell r="E173" t="str">
            <v>-</v>
          </cell>
          <cell r="F173" t="str">
            <v>-</v>
          </cell>
          <cell r="G173" t="str">
            <v>-</v>
          </cell>
          <cell r="H173" t="str">
            <v>-</v>
          </cell>
          <cell r="I173" t="str">
            <v>-</v>
          </cell>
          <cell r="J173" t="str">
            <v>-</v>
          </cell>
          <cell r="K173" t="str">
            <v>-</v>
          </cell>
          <cell r="L173" t="str">
            <v>-</v>
          </cell>
          <cell r="M173" t="str">
            <v>-</v>
          </cell>
          <cell r="N173" t="str">
            <v>-</v>
          </cell>
          <cell r="O173" t="str">
            <v>-</v>
          </cell>
        </row>
        <row r="174">
          <cell r="A174" t="str">
            <v>HIGHER EDUCATION SECTOR</v>
          </cell>
          <cell r="B174" t="str">
            <v xml:space="preserve"> </v>
          </cell>
          <cell r="C174" t="str">
            <v xml:space="preserve"> </v>
          </cell>
          <cell r="D174" t="str">
            <v xml:space="preserve"> </v>
          </cell>
          <cell r="E174" t="str">
            <v xml:space="preserve"> </v>
          </cell>
          <cell r="F174" t="str">
            <v xml:space="preserve"> </v>
          </cell>
          <cell r="G174" t="str">
            <v xml:space="preserve"> </v>
          </cell>
          <cell r="H174" t="str">
            <v xml:space="preserve"> </v>
          </cell>
          <cell r="I174" t="str">
            <v xml:space="preserve"> </v>
          </cell>
          <cell r="J174" t="str">
            <v xml:space="preserve"> </v>
          </cell>
          <cell r="K174" t="str">
            <v xml:space="preserve"> </v>
          </cell>
          <cell r="L174" t="str">
            <v xml:space="preserve"> </v>
          </cell>
          <cell r="M174" t="str">
            <v xml:space="preserve"> </v>
          </cell>
          <cell r="N174" t="str">
            <v xml:space="preserve"> </v>
          </cell>
          <cell r="O174" t="str">
            <v xml:space="preserve"> </v>
          </cell>
        </row>
        <row r="175">
          <cell r="A175" t="str">
            <v xml:space="preserve">  QUALIFICATION</v>
          </cell>
          <cell r="B175" t="str">
            <v xml:space="preserve"> </v>
          </cell>
          <cell r="C175" t="str">
            <v xml:space="preserve"> </v>
          </cell>
          <cell r="D175" t="str">
            <v xml:space="preserve"> </v>
          </cell>
          <cell r="E175" t="str">
            <v xml:space="preserve"> </v>
          </cell>
          <cell r="F175" t="str">
            <v xml:space="preserve"> </v>
          </cell>
          <cell r="G175" t="str">
            <v xml:space="preserve"> </v>
          </cell>
          <cell r="H175" t="str">
            <v xml:space="preserve"> </v>
          </cell>
          <cell r="I175" t="str">
            <v xml:space="preserve"> </v>
          </cell>
          <cell r="J175" t="str">
            <v xml:space="preserve"> </v>
          </cell>
          <cell r="K175" t="str">
            <v xml:space="preserve"> </v>
          </cell>
          <cell r="L175" t="str">
            <v xml:space="preserve"> </v>
          </cell>
          <cell r="M175" t="str">
            <v xml:space="preserve"> </v>
          </cell>
          <cell r="N175" t="str">
            <v xml:space="preserve"> </v>
          </cell>
          <cell r="O175" t="str">
            <v xml:space="preserve"> </v>
          </cell>
        </row>
        <row r="176">
          <cell r="A176" t="str">
            <v xml:space="preserve">  17. UNIVERSITY PhD LEVEL DEGREES</v>
          </cell>
          <cell r="B176" t="str">
            <v>..</v>
          </cell>
          <cell r="C176" t="str">
            <v xml:space="preserve"> </v>
          </cell>
          <cell r="D176" t="str">
            <v>..</v>
          </cell>
          <cell r="E176" t="str">
            <v xml:space="preserve"> </v>
          </cell>
          <cell r="F176" t="str">
            <v>..</v>
          </cell>
          <cell r="G176" t="str">
            <v xml:space="preserve"> </v>
          </cell>
          <cell r="H176" t="str">
            <v>..</v>
          </cell>
          <cell r="I176" t="str">
            <v xml:space="preserve"> </v>
          </cell>
          <cell r="J176" t="str">
            <v>..</v>
          </cell>
          <cell r="K176" t="str">
            <v xml:space="preserve"> </v>
          </cell>
          <cell r="L176" t="str">
            <v>..</v>
          </cell>
          <cell r="M176" t="str">
            <v xml:space="preserve"> </v>
          </cell>
          <cell r="N176" t="str">
            <v>..</v>
          </cell>
          <cell r="O176" t="str">
            <v xml:space="preserve"> </v>
          </cell>
        </row>
        <row r="177">
          <cell r="A177" t="str">
            <v xml:space="preserve">  18. OTHER UNIVERSITY DEGREES</v>
          </cell>
          <cell r="B177" t="str">
            <v>..</v>
          </cell>
          <cell r="C177" t="str">
            <v xml:space="preserve"> </v>
          </cell>
          <cell r="D177" t="str">
            <v>..</v>
          </cell>
          <cell r="E177" t="str">
            <v xml:space="preserve"> </v>
          </cell>
          <cell r="F177" t="str">
            <v>..</v>
          </cell>
          <cell r="G177" t="str">
            <v xml:space="preserve"> </v>
          </cell>
          <cell r="H177" t="str">
            <v>..</v>
          </cell>
          <cell r="I177" t="str">
            <v xml:space="preserve"> </v>
          </cell>
          <cell r="J177" t="str">
            <v>..</v>
          </cell>
          <cell r="K177" t="str">
            <v xml:space="preserve"> </v>
          </cell>
          <cell r="L177" t="str">
            <v>..</v>
          </cell>
          <cell r="M177" t="str">
            <v xml:space="preserve"> </v>
          </cell>
          <cell r="N177" t="str">
            <v>..</v>
          </cell>
          <cell r="O177" t="str">
            <v xml:space="preserve"> </v>
          </cell>
        </row>
        <row r="178">
          <cell r="A178" t="str">
            <v>* 19. SUB-TOTAL UNIVERSITY DEGREES</v>
          </cell>
          <cell r="B178" t="str">
            <v>..</v>
          </cell>
          <cell r="C178" t="str">
            <v xml:space="preserve"> </v>
          </cell>
          <cell r="D178" t="str">
            <v>..</v>
          </cell>
          <cell r="E178" t="str">
            <v xml:space="preserve"> </v>
          </cell>
          <cell r="F178" t="str">
            <v>..</v>
          </cell>
          <cell r="G178" t="str">
            <v xml:space="preserve"> </v>
          </cell>
          <cell r="H178" t="str">
            <v>..</v>
          </cell>
          <cell r="I178" t="str">
            <v xml:space="preserve"> </v>
          </cell>
          <cell r="J178" t="str">
            <v>..</v>
          </cell>
          <cell r="K178" t="str">
            <v xml:space="preserve"> </v>
          </cell>
          <cell r="L178" t="str">
            <v>..</v>
          </cell>
          <cell r="M178" t="str">
            <v xml:space="preserve"> </v>
          </cell>
          <cell r="N178" t="str">
            <v>..</v>
          </cell>
          <cell r="O178" t="str">
            <v xml:space="preserve"> </v>
          </cell>
        </row>
        <row r="179">
          <cell r="A179" t="str">
            <v xml:space="preserve">  20. OTHER POST-SECONDARY</v>
          </cell>
          <cell r="B179" t="str">
            <v>..</v>
          </cell>
          <cell r="C179" t="str">
            <v xml:space="preserve"> </v>
          </cell>
          <cell r="D179" t="str">
            <v>..</v>
          </cell>
          <cell r="E179" t="str">
            <v xml:space="preserve"> </v>
          </cell>
          <cell r="F179" t="str">
            <v>..</v>
          </cell>
          <cell r="G179" t="str">
            <v xml:space="preserve"> </v>
          </cell>
          <cell r="H179" t="str">
            <v>..</v>
          </cell>
          <cell r="I179" t="str">
            <v xml:space="preserve"> </v>
          </cell>
          <cell r="J179" t="str">
            <v>..</v>
          </cell>
          <cell r="K179" t="str">
            <v xml:space="preserve"> </v>
          </cell>
          <cell r="L179" t="str">
            <v>..</v>
          </cell>
          <cell r="M179" t="str">
            <v xml:space="preserve"> </v>
          </cell>
          <cell r="N179" t="str">
            <v>..</v>
          </cell>
          <cell r="O179" t="str">
            <v xml:space="preserve"> </v>
          </cell>
        </row>
        <row r="180">
          <cell r="A180" t="str">
            <v xml:space="preserve">  21. SECONDARY</v>
          </cell>
          <cell r="B180" t="str">
            <v>..</v>
          </cell>
          <cell r="C180" t="str">
            <v xml:space="preserve"> </v>
          </cell>
          <cell r="D180" t="str">
            <v>..</v>
          </cell>
          <cell r="E180" t="str">
            <v xml:space="preserve"> </v>
          </cell>
          <cell r="F180" t="str">
            <v>..</v>
          </cell>
          <cell r="G180" t="str">
            <v xml:space="preserve"> </v>
          </cell>
          <cell r="H180" t="str">
            <v>..</v>
          </cell>
          <cell r="I180" t="str">
            <v xml:space="preserve"> </v>
          </cell>
          <cell r="J180" t="str">
            <v>..</v>
          </cell>
          <cell r="K180" t="str">
            <v xml:space="preserve"> </v>
          </cell>
          <cell r="L180" t="str">
            <v>..</v>
          </cell>
          <cell r="M180" t="str">
            <v xml:space="preserve"> </v>
          </cell>
          <cell r="N180" t="str">
            <v>..</v>
          </cell>
          <cell r="O180" t="str">
            <v xml:space="preserve"> </v>
          </cell>
        </row>
        <row r="181">
          <cell r="A181" t="str">
            <v xml:space="preserve">  22. OTHER</v>
          </cell>
          <cell r="B181" t="str">
            <v>..</v>
          </cell>
          <cell r="C181" t="str">
            <v xml:space="preserve"> </v>
          </cell>
          <cell r="D181" t="str">
            <v>..</v>
          </cell>
          <cell r="E181" t="str">
            <v xml:space="preserve"> </v>
          </cell>
          <cell r="F181" t="str">
            <v>..</v>
          </cell>
          <cell r="G181" t="str">
            <v xml:space="preserve"> </v>
          </cell>
          <cell r="H181" t="str">
            <v>..</v>
          </cell>
          <cell r="I181" t="str">
            <v xml:space="preserve"> </v>
          </cell>
          <cell r="J181" t="str">
            <v>..</v>
          </cell>
          <cell r="K181" t="str">
            <v xml:space="preserve"> </v>
          </cell>
          <cell r="L181" t="str">
            <v>..</v>
          </cell>
          <cell r="M181" t="str">
            <v xml:space="preserve"> </v>
          </cell>
          <cell r="N181" t="str">
            <v>..</v>
          </cell>
          <cell r="O181" t="str">
            <v xml:space="preserve"> </v>
          </cell>
        </row>
        <row r="182">
          <cell r="A182" t="str">
            <v xml:space="preserve">  23. NOT SPECIFIED</v>
          </cell>
          <cell r="B182" t="str">
            <v>..</v>
          </cell>
          <cell r="C182" t="str">
            <v xml:space="preserve"> </v>
          </cell>
          <cell r="D182" t="str">
            <v>..</v>
          </cell>
          <cell r="E182" t="str">
            <v xml:space="preserve"> </v>
          </cell>
          <cell r="F182" t="str">
            <v>..</v>
          </cell>
          <cell r="G182" t="str">
            <v xml:space="preserve"> </v>
          </cell>
          <cell r="H182" t="str">
            <v>..</v>
          </cell>
          <cell r="I182" t="str">
            <v xml:space="preserve"> </v>
          </cell>
          <cell r="J182" t="str">
            <v>..</v>
          </cell>
          <cell r="K182" t="str">
            <v xml:space="preserve"> </v>
          </cell>
          <cell r="L182" t="str">
            <v>..</v>
          </cell>
          <cell r="M182" t="str">
            <v xml:space="preserve"> </v>
          </cell>
          <cell r="N182" t="str">
            <v>..</v>
          </cell>
          <cell r="O182" t="str">
            <v xml:space="preserve"> </v>
          </cell>
        </row>
        <row r="183">
          <cell r="A183" t="str">
            <v>* 24. TOTAL HEMP</v>
          </cell>
          <cell r="B183">
            <v>6955</v>
          </cell>
          <cell r="C183" t="str">
            <v xml:space="preserve"> </v>
          </cell>
          <cell r="D183" t="str">
            <v>..</v>
          </cell>
          <cell r="E183" t="str">
            <v xml:space="preserve"> </v>
          </cell>
          <cell r="F183">
            <v>7062</v>
          </cell>
          <cell r="G183" t="str">
            <v xml:space="preserve"> </v>
          </cell>
          <cell r="H183" t="str">
            <v>..</v>
          </cell>
          <cell r="I183" t="str">
            <v xml:space="preserve"> </v>
          </cell>
          <cell r="J183">
            <v>7313</v>
          </cell>
          <cell r="K183" t="str">
            <v xml:space="preserve"> </v>
          </cell>
          <cell r="L183" t="str">
            <v>..</v>
          </cell>
          <cell r="M183" t="str">
            <v xml:space="preserve"> </v>
          </cell>
          <cell r="N183" t="str">
            <v>..</v>
          </cell>
          <cell r="O183" t="str">
            <v xml:space="preserve"> </v>
          </cell>
        </row>
        <row r="184">
          <cell r="A184" t="str">
            <v>-</v>
          </cell>
          <cell r="B184" t="str">
            <v>-</v>
          </cell>
          <cell r="C184" t="str">
            <v>-</v>
          </cell>
          <cell r="D184" t="str">
            <v>-</v>
          </cell>
          <cell r="E184" t="str">
            <v>-</v>
          </cell>
          <cell r="F184" t="str">
            <v>-</v>
          </cell>
          <cell r="G184" t="str">
            <v>-</v>
          </cell>
          <cell r="H184" t="str">
            <v>-</v>
          </cell>
          <cell r="I184" t="str">
            <v>-</v>
          </cell>
          <cell r="J184" t="str">
            <v>-</v>
          </cell>
          <cell r="K184" t="str">
            <v>-</v>
          </cell>
          <cell r="L184" t="str">
            <v>-</v>
          </cell>
          <cell r="M184" t="str">
            <v>-</v>
          </cell>
          <cell r="N184" t="str">
            <v>-</v>
          </cell>
          <cell r="O184" t="str">
            <v>-</v>
          </cell>
        </row>
        <row r="185">
          <cell r="A185" t="str">
            <v>PRIVATE NON-PROFIT SECTOR</v>
          </cell>
          <cell r="B185" t="str">
            <v xml:space="preserve"> </v>
          </cell>
          <cell r="C185" t="str">
            <v xml:space="preserve"> </v>
          </cell>
          <cell r="D185" t="str">
            <v xml:space="preserve"> </v>
          </cell>
          <cell r="E185" t="str">
            <v xml:space="preserve"> </v>
          </cell>
          <cell r="F185" t="str">
            <v xml:space="preserve"> </v>
          </cell>
          <cell r="G185" t="str">
            <v xml:space="preserve"> </v>
          </cell>
          <cell r="H185" t="str">
            <v xml:space="preserve"> </v>
          </cell>
          <cell r="I185" t="str">
            <v xml:space="preserve"> </v>
          </cell>
          <cell r="J185" t="str">
            <v xml:space="preserve"> </v>
          </cell>
          <cell r="K185" t="str">
            <v xml:space="preserve"> </v>
          </cell>
          <cell r="L185" t="str">
            <v xml:space="preserve"> </v>
          </cell>
          <cell r="M185" t="str">
            <v xml:space="preserve"> </v>
          </cell>
          <cell r="N185" t="str">
            <v xml:space="preserve"> </v>
          </cell>
          <cell r="O185" t="str">
            <v xml:space="preserve"> </v>
          </cell>
        </row>
        <row r="186">
          <cell r="A186" t="str">
            <v xml:space="preserve">  QUALIFICATION</v>
          </cell>
          <cell r="B186" t="str">
            <v xml:space="preserve"> </v>
          </cell>
          <cell r="C186" t="str">
            <v xml:space="preserve"> </v>
          </cell>
          <cell r="D186" t="str">
            <v xml:space="preserve"> </v>
          </cell>
          <cell r="E186" t="str">
            <v xml:space="preserve"> </v>
          </cell>
          <cell r="F186" t="str">
            <v xml:space="preserve"> </v>
          </cell>
          <cell r="G186" t="str">
            <v xml:space="preserve"> </v>
          </cell>
          <cell r="H186" t="str">
            <v xml:space="preserve"> </v>
          </cell>
          <cell r="I186" t="str">
            <v xml:space="preserve"> </v>
          </cell>
          <cell r="J186" t="str">
            <v xml:space="preserve"> </v>
          </cell>
          <cell r="K186" t="str">
            <v xml:space="preserve"> </v>
          </cell>
          <cell r="L186" t="str">
            <v xml:space="preserve"> </v>
          </cell>
          <cell r="M186" t="str">
            <v xml:space="preserve"> </v>
          </cell>
          <cell r="N186" t="str">
            <v xml:space="preserve"> </v>
          </cell>
          <cell r="O186" t="str">
            <v xml:space="preserve"> </v>
          </cell>
        </row>
        <row r="187">
          <cell r="A187" t="str">
            <v xml:space="preserve">  25. UNIVERSITY PhD LEVEL DEGREES</v>
          </cell>
          <cell r="B187" t="str">
            <v>..</v>
          </cell>
          <cell r="C187" t="str">
            <v xml:space="preserve"> </v>
          </cell>
          <cell r="D187" t="str">
            <v>..</v>
          </cell>
          <cell r="E187" t="str">
            <v xml:space="preserve"> </v>
          </cell>
          <cell r="F187" t="str">
            <v>..</v>
          </cell>
          <cell r="G187" t="str">
            <v xml:space="preserve"> </v>
          </cell>
          <cell r="H187" t="str">
            <v>..</v>
          </cell>
          <cell r="I187" t="str">
            <v xml:space="preserve"> </v>
          </cell>
          <cell r="J187" t="str">
            <v>..</v>
          </cell>
          <cell r="K187" t="str">
            <v xml:space="preserve"> </v>
          </cell>
          <cell r="L187" t="str">
            <v>..</v>
          </cell>
          <cell r="M187" t="str">
            <v xml:space="preserve"> </v>
          </cell>
          <cell r="N187" t="str">
            <v>..</v>
          </cell>
          <cell r="O187" t="str">
            <v xml:space="preserve"> </v>
          </cell>
        </row>
        <row r="188">
          <cell r="A188" t="str">
            <v xml:space="preserve">  26. OTHER UNIVERSITY DEGREES</v>
          </cell>
          <cell r="B188" t="str">
            <v>..</v>
          </cell>
          <cell r="C188" t="str">
            <v xml:space="preserve"> </v>
          </cell>
          <cell r="D188" t="str">
            <v>..</v>
          </cell>
          <cell r="E188" t="str">
            <v xml:space="preserve"> </v>
          </cell>
          <cell r="F188" t="str">
            <v>..</v>
          </cell>
          <cell r="G188" t="str">
            <v xml:space="preserve"> </v>
          </cell>
          <cell r="H188" t="str">
            <v>..</v>
          </cell>
          <cell r="I188" t="str">
            <v xml:space="preserve"> </v>
          </cell>
          <cell r="J188" t="str">
            <v>..</v>
          </cell>
          <cell r="K188" t="str">
            <v xml:space="preserve"> </v>
          </cell>
          <cell r="L188" t="str">
            <v>..</v>
          </cell>
          <cell r="M188" t="str">
            <v xml:space="preserve"> </v>
          </cell>
          <cell r="N188" t="str">
            <v>..</v>
          </cell>
          <cell r="O188" t="str">
            <v xml:space="preserve"> </v>
          </cell>
        </row>
        <row r="189">
          <cell r="A189" t="str">
            <v xml:space="preserve">  27. SUB-TOTAL UNIVERSITY DEGREES</v>
          </cell>
          <cell r="B189" t="str">
            <v>..</v>
          </cell>
          <cell r="C189" t="str">
            <v xml:space="preserve"> </v>
          </cell>
          <cell r="D189" t="str">
            <v>..</v>
          </cell>
          <cell r="E189" t="str">
            <v xml:space="preserve"> </v>
          </cell>
          <cell r="F189" t="str">
            <v>..</v>
          </cell>
          <cell r="G189" t="str">
            <v xml:space="preserve"> </v>
          </cell>
          <cell r="H189" t="str">
            <v>..</v>
          </cell>
          <cell r="I189" t="str">
            <v xml:space="preserve"> </v>
          </cell>
          <cell r="J189" t="str">
            <v>..</v>
          </cell>
          <cell r="K189" t="str">
            <v xml:space="preserve"> </v>
          </cell>
          <cell r="L189" t="str">
            <v>..</v>
          </cell>
          <cell r="M189" t="str">
            <v xml:space="preserve"> </v>
          </cell>
          <cell r="N189" t="str">
            <v>..</v>
          </cell>
          <cell r="O189" t="str">
            <v xml:space="preserve"> </v>
          </cell>
        </row>
        <row r="190">
          <cell r="A190" t="str">
            <v xml:space="preserve">  28. OTHER POST-SECONDARY</v>
          </cell>
          <cell r="B190" t="str">
            <v>..</v>
          </cell>
          <cell r="C190" t="str">
            <v xml:space="preserve"> </v>
          </cell>
          <cell r="D190" t="str">
            <v>..</v>
          </cell>
          <cell r="E190" t="str">
            <v xml:space="preserve"> </v>
          </cell>
          <cell r="F190" t="str">
            <v>..</v>
          </cell>
          <cell r="G190" t="str">
            <v xml:space="preserve"> </v>
          </cell>
          <cell r="H190" t="str">
            <v>..</v>
          </cell>
          <cell r="I190" t="str">
            <v xml:space="preserve"> </v>
          </cell>
          <cell r="J190" t="str">
            <v>..</v>
          </cell>
          <cell r="K190" t="str">
            <v xml:space="preserve"> </v>
          </cell>
          <cell r="L190" t="str">
            <v>..</v>
          </cell>
          <cell r="M190" t="str">
            <v xml:space="preserve"> </v>
          </cell>
          <cell r="N190" t="str">
            <v>..</v>
          </cell>
          <cell r="O190" t="str">
            <v xml:space="preserve"> </v>
          </cell>
        </row>
        <row r="191">
          <cell r="A191" t="str">
            <v xml:space="preserve">  29. SECONDARY</v>
          </cell>
          <cell r="B191" t="str">
            <v>..</v>
          </cell>
          <cell r="C191" t="str">
            <v xml:space="preserve"> </v>
          </cell>
          <cell r="D191" t="str">
            <v>..</v>
          </cell>
          <cell r="E191" t="str">
            <v xml:space="preserve"> </v>
          </cell>
          <cell r="F191" t="str">
            <v>..</v>
          </cell>
          <cell r="G191" t="str">
            <v xml:space="preserve"> </v>
          </cell>
          <cell r="H191" t="str">
            <v>..</v>
          </cell>
          <cell r="I191" t="str">
            <v xml:space="preserve"> </v>
          </cell>
          <cell r="J191" t="str">
            <v>..</v>
          </cell>
          <cell r="K191" t="str">
            <v xml:space="preserve"> </v>
          </cell>
          <cell r="L191" t="str">
            <v>..</v>
          </cell>
          <cell r="M191" t="str">
            <v xml:space="preserve"> </v>
          </cell>
          <cell r="N191" t="str">
            <v>..</v>
          </cell>
          <cell r="O191" t="str">
            <v xml:space="preserve"> </v>
          </cell>
        </row>
        <row r="192">
          <cell r="A192" t="str">
            <v xml:space="preserve">  30. OTHER</v>
          </cell>
          <cell r="B192" t="str">
            <v>..</v>
          </cell>
          <cell r="C192" t="str">
            <v xml:space="preserve"> </v>
          </cell>
          <cell r="D192" t="str">
            <v>..</v>
          </cell>
          <cell r="E192" t="str">
            <v xml:space="preserve"> </v>
          </cell>
          <cell r="F192" t="str">
            <v>..</v>
          </cell>
          <cell r="G192" t="str">
            <v xml:space="preserve"> </v>
          </cell>
          <cell r="H192" t="str">
            <v>..</v>
          </cell>
          <cell r="I192" t="str">
            <v xml:space="preserve"> </v>
          </cell>
          <cell r="J192" t="str">
            <v>..</v>
          </cell>
          <cell r="K192" t="str">
            <v xml:space="preserve"> </v>
          </cell>
          <cell r="L192" t="str">
            <v>..</v>
          </cell>
          <cell r="M192" t="str">
            <v xml:space="preserve"> </v>
          </cell>
          <cell r="N192" t="str">
            <v>..</v>
          </cell>
          <cell r="O192" t="str">
            <v xml:space="preserve"> </v>
          </cell>
        </row>
        <row r="193">
          <cell r="A193" t="str">
            <v xml:space="preserve">  31. NOT SPECIFIED</v>
          </cell>
          <cell r="B193" t="str">
            <v>..</v>
          </cell>
          <cell r="C193" t="str">
            <v xml:space="preserve"> </v>
          </cell>
          <cell r="D193" t="str">
            <v>..</v>
          </cell>
          <cell r="E193" t="str">
            <v xml:space="preserve"> </v>
          </cell>
          <cell r="F193" t="str">
            <v>..</v>
          </cell>
          <cell r="G193" t="str">
            <v xml:space="preserve"> </v>
          </cell>
          <cell r="H193" t="str">
            <v>..</v>
          </cell>
          <cell r="I193" t="str">
            <v xml:space="preserve"> </v>
          </cell>
          <cell r="J193" t="str">
            <v>..</v>
          </cell>
          <cell r="K193" t="str">
            <v xml:space="preserve"> </v>
          </cell>
          <cell r="L193" t="str">
            <v>..</v>
          </cell>
          <cell r="M193" t="str">
            <v xml:space="preserve"> </v>
          </cell>
          <cell r="N193" t="str">
            <v>..</v>
          </cell>
          <cell r="O193" t="str">
            <v xml:space="preserve"> </v>
          </cell>
        </row>
        <row r="194">
          <cell r="A194" t="str">
            <v xml:space="preserve">  32. TOTAL</v>
          </cell>
          <cell r="B194" t="str">
            <v>..</v>
          </cell>
          <cell r="C194" t="str">
            <v xml:space="preserve"> </v>
          </cell>
          <cell r="D194" t="str">
            <v>..</v>
          </cell>
          <cell r="E194" t="str">
            <v xml:space="preserve"> </v>
          </cell>
          <cell r="F194" t="str">
            <v>..</v>
          </cell>
          <cell r="G194" t="str">
            <v xml:space="preserve"> </v>
          </cell>
          <cell r="H194" t="str">
            <v>..</v>
          </cell>
          <cell r="I194" t="str">
            <v xml:space="preserve"> </v>
          </cell>
          <cell r="J194" t="str">
            <v>..</v>
          </cell>
          <cell r="K194" t="str">
            <v xml:space="preserve"> </v>
          </cell>
          <cell r="L194" t="str">
            <v>..</v>
          </cell>
          <cell r="M194" t="str">
            <v xml:space="preserve"> </v>
          </cell>
          <cell r="N194" t="str">
            <v>..</v>
          </cell>
          <cell r="O194" t="str">
            <v xml:space="preserve"> </v>
          </cell>
        </row>
        <row r="195">
          <cell r="A195" t="str">
            <v>-</v>
          </cell>
          <cell r="B195" t="str">
            <v>-</v>
          </cell>
          <cell r="C195" t="str">
            <v>-</v>
          </cell>
          <cell r="D195" t="str">
            <v>-</v>
          </cell>
          <cell r="E195" t="str">
            <v>-</v>
          </cell>
          <cell r="F195" t="str">
            <v>-</v>
          </cell>
          <cell r="G195" t="str">
            <v>-</v>
          </cell>
          <cell r="H195" t="str">
            <v>-</v>
          </cell>
          <cell r="I195" t="str">
            <v>-</v>
          </cell>
          <cell r="J195" t="str">
            <v>-</v>
          </cell>
          <cell r="K195" t="str">
            <v>-</v>
          </cell>
          <cell r="L195" t="str">
            <v>-</v>
          </cell>
          <cell r="M195" t="str">
            <v>-</v>
          </cell>
          <cell r="N195" t="str">
            <v>-</v>
          </cell>
          <cell r="O195" t="str">
            <v>-</v>
          </cell>
        </row>
        <row r="196">
          <cell r="A196" t="str">
            <v>NATIONAL TOTAL</v>
          </cell>
          <cell r="B196" t="str">
            <v xml:space="preserve"> </v>
          </cell>
          <cell r="C196" t="str">
            <v xml:space="preserve"> </v>
          </cell>
          <cell r="D196" t="str">
            <v xml:space="preserve"> </v>
          </cell>
          <cell r="E196" t="str">
            <v xml:space="preserve"> </v>
          </cell>
          <cell r="F196" t="str">
            <v xml:space="preserve"> </v>
          </cell>
          <cell r="G196" t="str">
            <v xml:space="preserve"> </v>
          </cell>
          <cell r="H196" t="str">
            <v xml:space="preserve"> </v>
          </cell>
          <cell r="I196" t="str">
            <v xml:space="preserve"> </v>
          </cell>
          <cell r="J196" t="str">
            <v xml:space="preserve"> </v>
          </cell>
          <cell r="K196" t="str">
            <v xml:space="preserve"> </v>
          </cell>
          <cell r="L196" t="str">
            <v xml:space="preserve"> </v>
          </cell>
          <cell r="M196" t="str">
            <v xml:space="preserve"> </v>
          </cell>
          <cell r="N196" t="str">
            <v xml:space="preserve"> </v>
          </cell>
          <cell r="O196" t="str">
            <v xml:space="preserve"> </v>
          </cell>
        </row>
        <row r="197">
          <cell r="A197" t="str">
            <v xml:space="preserve">  QUALIFICATION</v>
          </cell>
          <cell r="B197" t="str">
            <v xml:space="preserve"> </v>
          </cell>
          <cell r="C197" t="str">
            <v xml:space="preserve"> </v>
          </cell>
          <cell r="D197" t="str">
            <v xml:space="preserve"> </v>
          </cell>
          <cell r="E197" t="str">
            <v xml:space="preserve"> </v>
          </cell>
          <cell r="F197" t="str">
            <v xml:space="preserve"> </v>
          </cell>
          <cell r="G197" t="str">
            <v xml:space="preserve"> </v>
          </cell>
          <cell r="H197" t="str">
            <v xml:space="preserve"> </v>
          </cell>
          <cell r="I197" t="str">
            <v xml:space="preserve"> </v>
          </cell>
          <cell r="J197" t="str">
            <v xml:space="preserve"> </v>
          </cell>
          <cell r="K197" t="str">
            <v xml:space="preserve"> </v>
          </cell>
          <cell r="L197" t="str">
            <v xml:space="preserve"> </v>
          </cell>
          <cell r="M197" t="str">
            <v xml:space="preserve"> </v>
          </cell>
          <cell r="N197" t="str">
            <v xml:space="preserve"> </v>
          </cell>
          <cell r="O197" t="str">
            <v xml:space="preserve"> </v>
          </cell>
        </row>
        <row r="198">
          <cell r="A198" t="str">
            <v xml:space="preserve">  33. UNIVERSITY PhD LEVEL DEGREES</v>
          </cell>
          <cell r="B198" t="str">
            <v>..</v>
          </cell>
          <cell r="C198" t="str">
            <v xml:space="preserve"> </v>
          </cell>
          <cell r="D198" t="str">
            <v>..</v>
          </cell>
          <cell r="E198" t="str">
            <v xml:space="preserve"> </v>
          </cell>
          <cell r="F198" t="str">
            <v>..</v>
          </cell>
          <cell r="G198" t="str">
            <v xml:space="preserve"> </v>
          </cell>
          <cell r="H198" t="str">
            <v>..</v>
          </cell>
          <cell r="I198" t="str">
            <v xml:space="preserve"> </v>
          </cell>
          <cell r="J198" t="str">
            <v>..</v>
          </cell>
          <cell r="K198" t="str">
            <v xml:space="preserve"> </v>
          </cell>
          <cell r="L198" t="str">
            <v>..</v>
          </cell>
          <cell r="M198" t="str">
            <v xml:space="preserve"> </v>
          </cell>
          <cell r="N198" t="str">
            <v>..</v>
          </cell>
          <cell r="O198" t="str">
            <v xml:space="preserve"> </v>
          </cell>
        </row>
        <row r="199">
          <cell r="A199" t="str">
            <v xml:space="preserve">  34. OTHER UNIVERSITY DEGREES</v>
          </cell>
          <cell r="B199" t="str">
            <v>..</v>
          </cell>
          <cell r="C199" t="str">
            <v xml:space="preserve"> </v>
          </cell>
          <cell r="D199" t="str">
            <v>..</v>
          </cell>
          <cell r="E199" t="str">
            <v xml:space="preserve"> </v>
          </cell>
          <cell r="F199" t="str">
            <v>..</v>
          </cell>
          <cell r="G199" t="str">
            <v xml:space="preserve"> </v>
          </cell>
          <cell r="H199" t="str">
            <v>..</v>
          </cell>
          <cell r="I199" t="str">
            <v xml:space="preserve"> </v>
          </cell>
          <cell r="J199" t="str">
            <v>..</v>
          </cell>
          <cell r="K199" t="str">
            <v xml:space="preserve"> </v>
          </cell>
          <cell r="L199" t="str">
            <v>..</v>
          </cell>
          <cell r="M199" t="str">
            <v xml:space="preserve"> </v>
          </cell>
          <cell r="N199" t="str">
            <v>..</v>
          </cell>
          <cell r="O199" t="str">
            <v xml:space="preserve"> </v>
          </cell>
        </row>
        <row r="200">
          <cell r="A200" t="str">
            <v>* 35. SUB-TOTAL UNIVERSITY DEGREES</v>
          </cell>
          <cell r="B200">
            <v>15931</v>
          </cell>
          <cell r="C200" t="str">
            <v>A</v>
          </cell>
          <cell r="D200" t="str">
            <v>..</v>
          </cell>
          <cell r="E200" t="str">
            <v xml:space="preserve"> </v>
          </cell>
          <cell r="F200">
            <v>17490</v>
          </cell>
          <cell r="G200" t="str">
            <v xml:space="preserve"> </v>
          </cell>
          <cell r="H200" t="str">
            <v>..</v>
          </cell>
          <cell r="I200" t="str">
            <v xml:space="preserve"> </v>
          </cell>
          <cell r="J200">
            <v>18295</v>
          </cell>
          <cell r="K200" t="str">
            <v xml:space="preserve"> </v>
          </cell>
          <cell r="L200" t="str">
            <v>..</v>
          </cell>
          <cell r="M200" t="str">
            <v xml:space="preserve"> </v>
          </cell>
          <cell r="N200" t="str">
            <v>..</v>
          </cell>
          <cell r="O200" t="str">
            <v xml:space="preserve"> </v>
          </cell>
        </row>
        <row r="201">
          <cell r="A201" t="str">
            <v xml:space="preserve">  36 OTHER POST-SECONDARY</v>
          </cell>
          <cell r="B201" t="str">
            <v>..</v>
          </cell>
          <cell r="C201" t="str">
            <v xml:space="preserve"> </v>
          </cell>
          <cell r="D201" t="str">
            <v>..</v>
          </cell>
          <cell r="E201" t="str">
            <v xml:space="preserve"> </v>
          </cell>
          <cell r="F201" t="str">
            <v>..</v>
          </cell>
          <cell r="G201" t="str">
            <v xml:space="preserve"> </v>
          </cell>
          <cell r="H201" t="str">
            <v>..</v>
          </cell>
          <cell r="I201" t="str">
            <v xml:space="preserve"> </v>
          </cell>
          <cell r="J201" t="str">
            <v>..</v>
          </cell>
          <cell r="K201" t="str">
            <v xml:space="preserve"> </v>
          </cell>
          <cell r="L201" t="str">
            <v>..</v>
          </cell>
          <cell r="M201" t="str">
            <v xml:space="preserve"> </v>
          </cell>
          <cell r="N201" t="str">
            <v>..</v>
          </cell>
          <cell r="O201" t="str">
            <v xml:space="preserve"> </v>
          </cell>
        </row>
        <row r="202">
          <cell r="A202" t="str">
            <v xml:space="preserve">  37. SECONDARY</v>
          </cell>
          <cell r="B202" t="str">
            <v>..</v>
          </cell>
          <cell r="C202" t="str">
            <v xml:space="preserve"> </v>
          </cell>
          <cell r="D202" t="str">
            <v>..</v>
          </cell>
          <cell r="E202" t="str">
            <v xml:space="preserve"> </v>
          </cell>
          <cell r="F202" t="str">
            <v>..</v>
          </cell>
          <cell r="G202" t="str">
            <v xml:space="preserve"> </v>
          </cell>
          <cell r="H202" t="str">
            <v>..</v>
          </cell>
          <cell r="I202" t="str">
            <v xml:space="preserve"> </v>
          </cell>
          <cell r="J202" t="str">
            <v>..</v>
          </cell>
          <cell r="K202" t="str">
            <v xml:space="preserve"> </v>
          </cell>
          <cell r="L202" t="str">
            <v>..</v>
          </cell>
          <cell r="M202" t="str">
            <v xml:space="preserve"> </v>
          </cell>
          <cell r="N202" t="str">
            <v>..</v>
          </cell>
          <cell r="O202" t="str">
            <v xml:space="preserve"> </v>
          </cell>
        </row>
        <row r="203">
          <cell r="A203" t="str">
            <v xml:space="preserve">  38. OTHER</v>
          </cell>
          <cell r="B203" t="str">
            <v>..</v>
          </cell>
          <cell r="C203" t="str">
            <v xml:space="preserve"> </v>
          </cell>
          <cell r="D203" t="str">
            <v>..</v>
          </cell>
          <cell r="E203" t="str">
            <v xml:space="preserve"> </v>
          </cell>
          <cell r="F203" t="str">
            <v>..</v>
          </cell>
          <cell r="G203" t="str">
            <v xml:space="preserve"> </v>
          </cell>
          <cell r="H203" t="str">
            <v>..</v>
          </cell>
          <cell r="I203" t="str">
            <v xml:space="preserve"> </v>
          </cell>
          <cell r="J203" t="str">
            <v>..</v>
          </cell>
          <cell r="K203" t="str">
            <v xml:space="preserve"> </v>
          </cell>
          <cell r="L203" t="str">
            <v>..</v>
          </cell>
          <cell r="M203" t="str">
            <v xml:space="preserve"> </v>
          </cell>
          <cell r="N203" t="str">
            <v>..</v>
          </cell>
          <cell r="O203" t="str">
            <v xml:space="preserve"> </v>
          </cell>
        </row>
        <row r="204">
          <cell r="A204" t="str">
            <v xml:space="preserve">  39. NOT SPECIFIED</v>
          </cell>
          <cell r="B204">
            <v>8007</v>
          </cell>
          <cell r="C204" t="str">
            <v>A</v>
          </cell>
          <cell r="D204" t="str">
            <v>..</v>
          </cell>
          <cell r="E204" t="str">
            <v xml:space="preserve"> </v>
          </cell>
          <cell r="F204">
            <v>7387</v>
          </cell>
          <cell r="G204" t="str">
            <v xml:space="preserve"> </v>
          </cell>
          <cell r="H204" t="str">
            <v>..</v>
          </cell>
          <cell r="I204" t="str">
            <v xml:space="preserve"> </v>
          </cell>
          <cell r="J204">
            <v>7105</v>
          </cell>
          <cell r="K204" t="str">
            <v xml:space="preserve"> </v>
          </cell>
          <cell r="L204" t="str">
            <v>..</v>
          </cell>
          <cell r="M204" t="str">
            <v xml:space="preserve"> </v>
          </cell>
          <cell r="N204" t="str">
            <v>..</v>
          </cell>
          <cell r="O204" t="str">
            <v xml:space="preserve"> </v>
          </cell>
        </row>
        <row r="205">
          <cell r="A205" t="str">
            <v>* 40. TOTAL R&amp;D PERSONNEL</v>
          </cell>
          <cell r="B205">
            <v>23938</v>
          </cell>
          <cell r="C205" t="str">
            <v>A</v>
          </cell>
          <cell r="D205" t="str">
            <v>..</v>
          </cell>
          <cell r="E205" t="str">
            <v xml:space="preserve"> </v>
          </cell>
          <cell r="F205">
            <v>24877</v>
          </cell>
          <cell r="G205" t="str">
            <v xml:space="preserve"> </v>
          </cell>
          <cell r="H205" t="str">
            <v>..</v>
          </cell>
          <cell r="I205" t="str">
            <v xml:space="preserve"> </v>
          </cell>
          <cell r="J205">
            <v>25400</v>
          </cell>
          <cell r="L205" t="str">
            <v>..</v>
          </cell>
          <cell r="M205" t="str">
            <v xml:space="preserve"> </v>
          </cell>
          <cell r="N205" t="str">
            <v>..</v>
          </cell>
          <cell r="O205" t="str">
            <v xml:space="preserve"> </v>
          </cell>
        </row>
        <row r="206">
          <cell r="A206" t="str">
            <v>-</v>
          </cell>
          <cell r="B206" t="str">
            <v>-</v>
          </cell>
          <cell r="C206" t="str">
            <v>-</v>
          </cell>
          <cell r="D206" t="str">
            <v>-</v>
          </cell>
          <cell r="E206" t="str">
            <v>-</v>
          </cell>
          <cell r="F206" t="str">
            <v>-</v>
          </cell>
          <cell r="G206" t="str">
            <v>-</v>
          </cell>
          <cell r="H206" t="str">
            <v>-</v>
          </cell>
          <cell r="I206" t="str">
            <v>-</v>
          </cell>
          <cell r="J206" t="str">
            <v>-</v>
          </cell>
          <cell r="K206" t="str">
            <v>-</v>
          </cell>
          <cell r="L206" t="str">
            <v>-</v>
          </cell>
          <cell r="M206" t="str">
            <v>-</v>
          </cell>
          <cell r="N206" t="str">
            <v>-</v>
          </cell>
          <cell r="O206" t="str">
            <v>-</v>
          </cell>
        </row>
        <row r="221">
          <cell r="A221" t="str">
            <v>TABLE M. 4</v>
          </cell>
          <cell r="B221" t="str">
            <v xml:space="preserve"> </v>
          </cell>
          <cell r="C221" t="str">
            <v xml:space="preserve"> </v>
          </cell>
          <cell r="D221" t="str">
            <v>COUNTRY : NORWAY</v>
          </cell>
          <cell r="G221" t="str">
            <v xml:space="preserve"> </v>
          </cell>
          <cell r="H221" t="str">
            <v xml:space="preserve"> </v>
          </cell>
          <cell r="I221" t="str">
            <v xml:space="preserve"> </v>
          </cell>
          <cell r="J221" t="str">
            <v xml:space="preserve"> </v>
          </cell>
          <cell r="K221" t="str">
            <v xml:space="preserve"> </v>
          </cell>
          <cell r="L221" t="str">
            <v xml:space="preserve"> </v>
          </cell>
          <cell r="M221" t="str">
            <v xml:space="preserve"> </v>
          </cell>
          <cell r="N221" t="str">
            <v xml:space="preserve"> </v>
          </cell>
          <cell r="O221" t="str">
            <v xml:space="preserve"> </v>
          </cell>
        </row>
        <row r="222">
          <cell r="A222" t="str">
            <v xml:space="preserve"> </v>
          </cell>
          <cell r="B222" t="str">
            <v xml:space="preserve"> </v>
          </cell>
          <cell r="C222" t="str">
            <v xml:space="preserve"> </v>
          </cell>
          <cell r="D222" t="str">
            <v xml:space="preserve"> </v>
          </cell>
          <cell r="E222" t="str">
            <v xml:space="preserve"> </v>
          </cell>
          <cell r="F222" t="str">
            <v xml:space="preserve"> </v>
          </cell>
          <cell r="G222" t="str">
            <v xml:space="preserve"> </v>
          </cell>
          <cell r="H222" t="str">
            <v xml:space="preserve"> </v>
          </cell>
          <cell r="I222" t="str">
            <v xml:space="preserve"> </v>
          </cell>
          <cell r="J222" t="str">
            <v xml:space="preserve"> </v>
          </cell>
          <cell r="K222" t="str">
            <v xml:space="preserve"> </v>
          </cell>
          <cell r="L222" t="str">
            <v xml:space="preserve"> </v>
          </cell>
          <cell r="M222" t="str">
            <v xml:space="preserve"> </v>
          </cell>
          <cell r="N222" t="str">
            <v xml:space="preserve"> </v>
          </cell>
          <cell r="O222" t="str">
            <v xml:space="preserve"> </v>
          </cell>
        </row>
        <row r="223">
          <cell r="A223" t="str">
            <v>TOTAL INTRAMURAL BUSINESS ENTERPRISE R&amp;D EXPENDITURE (DIRDE)</v>
          </cell>
          <cell r="D223" t="str">
            <v xml:space="preserve"> </v>
          </cell>
          <cell r="E223" t="str">
            <v xml:space="preserve"> </v>
          </cell>
          <cell r="F223" t="str">
            <v xml:space="preserve"> </v>
          </cell>
          <cell r="G223" t="str">
            <v xml:space="preserve"> </v>
          </cell>
          <cell r="H223" t="str">
            <v xml:space="preserve"> </v>
          </cell>
          <cell r="I223" t="str">
            <v xml:space="preserve"> </v>
          </cell>
          <cell r="J223" t="str">
            <v xml:space="preserve"> </v>
          </cell>
          <cell r="K223" t="str">
            <v xml:space="preserve"> </v>
          </cell>
          <cell r="L223" t="str">
            <v xml:space="preserve"> </v>
          </cell>
          <cell r="M223" t="str">
            <v xml:space="preserve"> </v>
          </cell>
          <cell r="N223" t="str">
            <v xml:space="preserve"> </v>
          </cell>
          <cell r="O223" t="str">
            <v xml:space="preserve"> </v>
          </cell>
        </row>
        <row r="224">
          <cell r="A224" t="str">
            <v>BY INDUSTRY</v>
          </cell>
          <cell r="B224" t="str">
            <v xml:space="preserve"> </v>
          </cell>
          <cell r="C224" t="str">
            <v xml:space="preserve"> </v>
          </cell>
          <cell r="D224" t="str">
            <v xml:space="preserve"> </v>
          </cell>
          <cell r="E224" t="str">
            <v xml:space="preserve"> </v>
          </cell>
          <cell r="F224" t="str">
            <v xml:space="preserve"> </v>
          </cell>
          <cell r="G224" t="str">
            <v xml:space="preserve"> </v>
          </cell>
          <cell r="H224" t="str">
            <v xml:space="preserve"> </v>
          </cell>
          <cell r="I224" t="str">
            <v xml:space="preserve"> </v>
          </cell>
          <cell r="J224" t="str">
            <v xml:space="preserve"> </v>
          </cell>
          <cell r="K224" t="str">
            <v xml:space="preserve"> </v>
          </cell>
          <cell r="L224" t="str">
            <v xml:space="preserve"> </v>
          </cell>
          <cell r="M224" t="str">
            <v xml:space="preserve"> </v>
          </cell>
          <cell r="N224" t="str">
            <v xml:space="preserve"> </v>
          </cell>
          <cell r="O224" t="str">
            <v xml:space="preserve"> </v>
          </cell>
        </row>
        <row r="225">
          <cell r="A225" t="str">
            <v xml:space="preserve"> </v>
          </cell>
          <cell r="B225" t="str">
            <v xml:space="preserve"> </v>
          </cell>
          <cell r="C225" t="str">
            <v xml:space="preserve"> </v>
          </cell>
          <cell r="D225" t="str">
            <v xml:space="preserve"> </v>
          </cell>
          <cell r="E225" t="str">
            <v xml:space="preserve"> </v>
          </cell>
          <cell r="F225" t="str">
            <v xml:space="preserve"> </v>
          </cell>
          <cell r="G225" t="str">
            <v xml:space="preserve"> </v>
          </cell>
          <cell r="H225" t="str">
            <v xml:space="preserve"> </v>
          </cell>
          <cell r="I225" t="str">
            <v xml:space="preserve"> </v>
          </cell>
          <cell r="J225" t="str">
            <v xml:space="preserve"> </v>
          </cell>
          <cell r="K225" t="str">
            <v xml:space="preserve"> </v>
          </cell>
          <cell r="L225" t="str">
            <v xml:space="preserve"> </v>
          </cell>
          <cell r="M225" t="str">
            <v xml:space="preserve"> </v>
          </cell>
          <cell r="N225" t="str">
            <v xml:space="preserve"> </v>
          </cell>
          <cell r="O225" t="str">
            <v xml:space="preserve"> </v>
          </cell>
        </row>
        <row r="226">
          <cell r="A226" t="str">
            <v>UNITS: Million national currency</v>
          </cell>
          <cell r="B226" t="str">
            <v xml:space="preserve"> </v>
          </cell>
          <cell r="C226" t="str">
            <v xml:space="preserve"> </v>
          </cell>
          <cell r="D226" t="str">
            <v xml:space="preserve"> </v>
          </cell>
          <cell r="E226" t="str">
            <v xml:space="preserve"> </v>
          </cell>
          <cell r="F226" t="str">
            <v xml:space="preserve"> </v>
          </cell>
          <cell r="G226" t="str">
            <v xml:space="preserve"> </v>
          </cell>
          <cell r="H226" t="str">
            <v xml:space="preserve"> </v>
          </cell>
          <cell r="I226" t="str">
            <v xml:space="preserve"> </v>
          </cell>
          <cell r="J226" t="str">
            <v xml:space="preserve"> </v>
          </cell>
          <cell r="K226" t="str">
            <v xml:space="preserve"> </v>
          </cell>
          <cell r="L226" t="str">
            <v xml:space="preserve"> </v>
          </cell>
          <cell r="M226" t="str">
            <v xml:space="preserve"> </v>
          </cell>
          <cell r="N226" t="str">
            <v xml:space="preserve"> </v>
          </cell>
          <cell r="O226" t="str">
            <v xml:space="preserve"> </v>
          </cell>
        </row>
        <row r="227">
          <cell r="A227" t="str">
            <v xml:space="preserve"> </v>
          </cell>
          <cell r="B227" t="str">
            <v xml:space="preserve"> </v>
          </cell>
          <cell r="C227" t="str">
            <v xml:space="preserve"> </v>
          </cell>
          <cell r="D227" t="str">
            <v xml:space="preserve"> </v>
          </cell>
          <cell r="E227" t="str">
            <v xml:space="preserve"> </v>
          </cell>
          <cell r="F227" t="str">
            <v xml:space="preserve"> </v>
          </cell>
          <cell r="G227" t="str">
            <v xml:space="preserve"> </v>
          </cell>
          <cell r="H227" t="str">
            <v xml:space="preserve"> </v>
          </cell>
          <cell r="I227" t="str">
            <v xml:space="preserve"> </v>
          </cell>
          <cell r="J227" t="str">
            <v xml:space="preserve"> </v>
          </cell>
          <cell r="K227" t="str">
            <v xml:space="preserve"> </v>
          </cell>
          <cell r="L227" t="str">
            <v xml:space="preserve"> </v>
          </cell>
          <cell r="M227" t="str">
            <v xml:space="preserve"> </v>
          </cell>
          <cell r="N227" t="str">
            <v xml:space="preserve"> </v>
          </cell>
          <cell r="O227" t="str">
            <v xml:space="preserve"> </v>
          </cell>
        </row>
        <row r="228">
          <cell r="A228" t="str">
            <v>-</v>
          </cell>
          <cell r="B228" t="str">
            <v>-</v>
          </cell>
          <cell r="C228" t="str">
            <v>-</v>
          </cell>
          <cell r="D228" t="str">
            <v>-</v>
          </cell>
          <cell r="E228" t="str">
            <v>-</v>
          </cell>
          <cell r="F228" t="str">
            <v>-</v>
          </cell>
          <cell r="G228" t="str">
            <v>-</v>
          </cell>
          <cell r="H228" t="str">
            <v>-</v>
          </cell>
          <cell r="I228" t="str">
            <v>-</v>
          </cell>
          <cell r="J228" t="str">
            <v>-</v>
          </cell>
          <cell r="K228" t="str">
            <v>-</v>
          </cell>
          <cell r="L228" t="str">
            <v>-</v>
          </cell>
          <cell r="M228" t="str">
            <v>-</v>
          </cell>
          <cell r="N228" t="str">
            <v>-</v>
          </cell>
          <cell r="O228" t="str">
            <v>-</v>
          </cell>
        </row>
        <row r="229">
          <cell r="A229" t="str">
            <v xml:space="preserve"> </v>
          </cell>
          <cell r="B229" t="str">
            <v>1995</v>
          </cell>
          <cell r="C229" t="str">
            <v xml:space="preserve"> </v>
          </cell>
          <cell r="D229" t="str">
            <v>1996</v>
          </cell>
          <cell r="E229" t="str">
            <v xml:space="preserve"> </v>
          </cell>
          <cell r="F229" t="str">
            <v>1997</v>
          </cell>
          <cell r="G229" t="str">
            <v xml:space="preserve"> </v>
          </cell>
          <cell r="H229" t="str">
            <v>1998</v>
          </cell>
          <cell r="I229" t="str">
            <v xml:space="preserve"> </v>
          </cell>
          <cell r="J229" t="str">
            <v>1999</v>
          </cell>
          <cell r="K229" t="str">
            <v xml:space="preserve"> </v>
          </cell>
          <cell r="L229" t="str">
            <v>2000</v>
          </cell>
          <cell r="M229" t="str">
            <v xml:space="preserve"> </v>
          </cell>
          <cell r="N229" t="str">
            <v>2001</v>
          </cell>
          <cell r="O229" t="str">
            <v xml:space="preserve"> </v>
          </cell>
        </row>
        <row r="230">
          <cell r="A230" t="str">
            <v>-</v>
          </cell>
          <cell r="B230" t="str">
            <v>-</v>
          </cell>
          <cell r="C230" t="str">
            <v>-</v>
          </cell>
          <cell r="D230" t="str">
            <v>-</v>
          </cell>
          <cell r="E230" t="str">
            <v>-</v>
          </cell>
          <cell r="F230" t="str">
            <v>-</v>
          </cell>
          <cell r="G230" t="str">
            <v>-</v>
          </cell>
          <cell r="H230" t="str">
            <v>-</v>
          </cell>
          <cell r="I230" t="str">
            <v>-</v>
          </cell>
          <cell r="J230" t="str">
            <v>-</v>
          </cell>
          <cell r="K230" t="str">
            <v>-</v>
          </cell>
          <cell r="L230" t="str">
            <v>-</v>
          </cell>
          <cell r="M230" t="str">
            <v>-</v>
          </cell>
          <cell r="N230" t="str">
            <v>-</v>
          </cell>
          <cell r="O230" t="str">
            <v>-</v>
          </cell>
        </row>
        <row r="231">
          <cell r="A231" t="str">
            <v xml:space="preserve"> 1.AGRICULTURE</v>
          </cell>
          <cell r="B231">
            <v>41.7</v>
          </cell>
          <cell r="C231" t="str">
            <v>A</v>
          </cell>
          <cell r="D231" t="str">
            <v>..</v>
          </cell>
          <cell r="E231" t="str">
            <v xml:space="preserve"> </v>
          </cell>
          <cell r="F231">
            <v>8.3000000000000007</v>
          </cell>
          <cell r="G231" t="str">
            <v xml:space="preserve"> </v>
          </cell>
          <cell r="H231" t="str">
            <v>..</v>
          </cell>
          <cell r="I231" t="str">
            <v xml:space="preserve"> </v>
          </cell>
          <cell r="J231">
            <v>169.4</v>
          </cell>
          <cell r="K231" t="str">
            <v xml:space="preserve"> </v>
          </cell>
          <cell r="L231" t="str">
            <v>..</v>
          </cell>
          <cell r="M231" t="str">
            <v xml:space="preserve"> </v>
          </cell>
          <cell r="N231" t="str">
            <v>..</v>
          </cell>
          <cell r="O231" t="str">
            <v xml:space="preserve"> </v>
          </cell>
        </row>
        <row r="232">
          <cell r="A232" t="str">
            <v xml:space="preserve"> 2.MINING</v>
          </cell>
          <cell r="B232">
            <v>634.6</v>
          </cell>
          <cell r="C232" t="str">
            <v>A</v>
          </cell>
          <cell r="D232" t="str">
            <v>..</v>
          </cell>
          <cell r="E232" t="str">
            <v xml:space="preserve"> </v>
          </cell>
          <cell r="F232">
            <v>625.6</v>
          </cell>
          <cell r="G232" t="str">
            <v xml:space="preserve"> </v>
          </cell>
          <cell r="H232" t="str">
            <v>..</v>
          </cell>
          <cell r="I232" t="str">
            <v xml:space="preserve"> </v>
          </cell>
          <cell r="J232">
            <v>791.3</v>
          </cell>
          <cell r="K232" t="str">
            <v xml:space="preserve"> </v>
          </cell>
          <cell r="L232" t="str">
            <v>..</v>
          </cell>
          <cell r="M232" t="str">
            <v xml:space="preserve"> </v>
          </cell>
          <cell r="N232" t="str">
            <v>..</v>
          </cell>
          <cell r="O232" t="str">
            <v xml:space="preserve"> </v>
          </cell>
        </row>
        <row r="233">
          <cell r="A233" t="str">
            <v xml:space="preserve"> 3.MANUFACTURING</v>
          </cell>
          <cell r="B233">
            <v>4286.8</v>
          </cell>
          <cell r="C233" t="str">
            <v>A</v>
          </cell>
          <cell r="D233" t="str">
            <v>..</v>
          </cell>
          <cell r="E233" t="str">
            <v xml:space="preserve"> </v>
          </cell>
          <cell r="F233">
            <v>4469.6000000000004</v>
          </cell>
          <cell r="G233" t="str">
            <v xml:space="preserve"> </v>
          </cell>
          <cell r="H233" t="str">
            <v>..</v>
          </cell>
          <cell r="I233" t="str">
            <v xml:space="preserve"> </v>
          </cell>
          <cell r="J233">
            <v>4731.8999999999996</v>
          </cell>
          <cell r="K233" t="str">
            <v xml:space="preserve"> </v>
          </cell>
          <cell r="L233" t="str">
            <v>..</v>
          </cell>
          <cell r="M233" t="str">
            <v xml:space="preserve"> </v>
          </cell>
          <cell r="N233" t="str">
            <v>..</v>
          </cell>
          <cell r="O233" t="str">
            <v xml:space="preserve"> </v>
          </cell>
        </row>
        <row r="234">
          <cell r="A234" t="str">
            <v xml:space="preserve"> 4. Food, Beverages &amp; Tobacco</v>
          </cell>
          <cell r="B234">
            <v>267.89999999999998</v>
          </cell>
          <cell r="C234" t="str">
            <v>A</v>
          </cell>
          <cell r="D234" t="str">
            <v>..</v>
          </cell>
          <cell r="E234" t="str">
            <v xml:space="preserve"> </v>
          </cell>
          <cell r="F234">
            <v>190.5</v>
          </cell>
          <cell r="G234" t="str">
            <v xml:space="preserve"> </v>
          </cell>
          <cell r="H234" t="str">
            <v>..</v>
          </cell>
          <cell r="I234" t="str">
            <v xml:space="preserve"> </v>
          </cell>
          <cell r="J234">
            <v>171.5</v>
          </cell>
          <cell r="K234" t="str">
            <v xml:space="preserve"> </v>
          </cell>
          <cell r="L234" t="str">
            <v>..</v>
          </cell>
          <cell r="M234" t="str">
            <v xml:space="preserve"> </v>
          </cell>
          <cell r="N234" t="str">
            <v>..</v>
          </cell>
          <cell r="O234" t="str">
            <v xml:space="preserve"> </v>
          </cell>
        </row>
        <row r="235">
          <cell r="A235" t="str">
            <v xml:space="preserve"> 5.  Food, Products &amp; Beverages</v>
          </cell>
          <cell r="B235">
            <v>265</v>
          </cell>
          <cell r="C235" t="str">
            <v>A</v>
          </cell>
          <cell r="D235" t="str">
            <v>..</v>
          </cell>
          <cell r="E235" t="str">
            <v xml:space="preserve"> </v>
          </cell>
          <cell r="F235">
            <v>190.5</v>
          </cell>
          <cell r="G235" t="str">
            <v xml:space="preserve"> </v>
          </cell>
          <cell r="H235" t="str">
            <v>..</v>
          </cell>
          <cell r="I235" t="str">
            <v xml:space="preserve"> </v>
          </cell>
          <cell r="J235">
            <v>171</v>
          </cell>
          <cell r="K235" t="str">
            <v xml:space="preserve"> </v>
          </cell>
          <cell r="L235" t="str">
            <v>..</v>
          </cell>
          <cell r="M235" t="str">
            <v xml:space="preserve"> </v>
          </cell>
          <cell r="N235" t="str">
            <v>..</v>
          </cell>
          <cell r="O235" t="str">
            <v xml:space="preserve"> </v>
          </cell>
        </row>
        <row r="236">
          <cell r="A236" t="str">
            <v xml:space="preserve"> 6.  Tobacco Products</v>
          </cell>
          <cell r="B236">
            <v>2.9</v>
          </cell>
          <cell r="C236" t="str">
            <v>A</v>
          </cell>
          <cell r="D236" t="str">
            <v>..</v>
          </cell>
          <cell r="E236" t="str">
            <v xml:space="preserve"> </v>
          </cell>
          <cell r="F236">
            <v>0</v>
          </cell>
          <cell r="G236" t="str">
            <v xml:space="preserve"> </v>
          </cell>
          <cell r="H236" t="str">
            <v>..</v>
          </cell>
          <cell r="I236" t="str">
            <v xml:space="preserve"> </v>
          </cell>
          <cell r="J236">
            <v>0.5</v>
          </cell>
          <cell r="K236" t="str">
            <v xml:space="preserve"> </v>
          </cell>
          <cell r="L236" t="str">
            <v>..</v>
          </cell>
          <cell r="M236" t="str">
            <v xml:space="preserve"> </v>
          </cell>
          <cell r="N236" t="str">
            <v>..</v>
          </cell>
          <cell r="O236" t="str">
            <v xml:space="preserve"> </v>
          </cell>
        </row>
        <row r="237">
          <cell r="A237" t="str">
            <v xml:space="preserve"> 7. Textiles, Fur &amp; Leather</v>
          </cell>
          <cell r="B237">
            <v>39.299999999999997</v>
          </cell>
          <cell r="C237" t="str">
            <v>A</v>
          </cell>
          <cell r="D237" t="str">
            <v>..</v>
          </cell>
          <cell r="E237" t="str">
            <v xml:space="preserve"> </v>
          </cell>
          <cell r="F237">
            <v>38.700000000000003</v>
          </cell>
          <cell r="G237" t="str">
            <v xml:space="preserve"> </v>
          </cell>
          <cell r="H237" t="str">
            <v>..</v>
          </cell>
          <cell r="I237" t="str">
            <v xml:space="preserve"> </v>
          </cell>
          <cell r="J237">
            <v>24.7</v>
          </cell>
          <cell r="K237" t="str">
            <v xml:space="preserve"> </v>
          </cell>
          <cell r="L237" t="str">
            <v>..</v>
          </cell>
          <cell r="M237" t="str">
            <v xml:space="preserve"> </v>
          </cell>
          <cell r="N237" t="str">
            <v>..</v>
          </cell>
          <cell r="O237" t="str">
            <v xml:space="preserve"> </v>
          </cell>
        </row>
        <row r="238">
          <cell r="A238" t="str">
            <v xml:space="preserve"> 8.  Textiles</v>
          </cell>
          <cell r="B238">
            <v>17</v>
          </cell>
          <cell r="C238" t="str">
            <v>A</v>
          </cell>
          <cell r="D238" t="str">
            <v>..</v>
          </cell>
          <cell r="E238" t="str">
            <v xml:space="preserve"> </v>
          </cell>
          <cell r="F238">
            <v>13.5</v>
          </cell>
          <cell r="G238" t="str">
            <v xml:space="preserve"> </v>
          </cell>
          <cell r="H238" t="str">
            <v>..</v>
          </cell>
          <cell r="I238" t="str">
            <v xml:space="preserve"> </v>
          </cell>
          <cell r="J238">
            <v>17.100000000000001</v>
          </cell>
          <cell r="K238" t="str">
            <v xml:space="preserve"> </v>
          </cell>
          <cell r="L238" t="str">
            <v>..</v>
          </cell>
          <cell r="M238" t="str">
            <v xml:space="preserve"> </v>
          </cell>
          <cell r="N238" t="str">
            <v>..</v>
          </cell>
          <cell r="O238" t="str">
            <v xml:space="preserve"> </v>
          </cell>
        </row>
        <row r="239">
          <cell r="A239" t="str">
            <v xml:space="preserve"> 9.  Wearing Apparel &amp; Fur</v>
          </cell>
          <cell r="B239">
            <v>18.2</v>
          </cell>
          <cell r="C239" t="str">
            <v>A</v>
          </cell>
          <cell r="D239" t="str">
            <v>..</v>
          </cell>
          <cell r="E239" t="str">
            <v xml:space="preserve"> </v>
          </cell>
          <cell r="F239">
            <v>17.100000000000001</v>
          </cell>
          <cell r="G239" t="str">
            <v xml:space="preserve"> </v>
          </cell>
          <cell r="H239" t="str">
            <v>..</v>
          </cell>
          <cell r="I239" t="str">
            <v xml:space="preserve"> </v>
          </cell>
          <cell r="J239">
            <v>6.1</v>
          </cell>
          <cell r="K239" t="str">
            <v xml:space="preserve"> </v>
          </cell>
          <cell r="L239" t="str">
            <v>..</v>
          </cell>
          <cell r="M239" t="str">
            <v xml:space="preserve"> </v>
          </cell>
          <cell r="N239" t="str">
            <v>..</v>
          </cell>
          <cell r="O239" t="str">
            <v xml:space="preserve"> </v>
          </cell>
        </row>
        <row r="240">
          <cell r="A240" t="str">
            <v>10.  Leather Products &amp; Footwear</v>
          </cell>
          <cell r="B240">
            <v>4.0999999999999996</v>
          </cell>
          <cell r="C240" t="str">
            <v>A</v>
          </cell>
          <cell r="D240" t="str">
            <v>..</v>
          </cell>
          <cell r="E240" t="str">
            <v xml:space="preserve"> </v>
          </cell>
          <cell r="F240">
            <v>8</v>
          </cell>
          <cell r="G240" t="str">
            <v xml:space="preserve"> </v>
          </cell>
          <cell r="H240" t="str">
            <v>..</v>
          </cell>
          <cell r="I240" t="str">
            <v xml:space="preserve"> </v>
          </cell>
          <cell r="J240">
            <v>1.6</v>
          </cell>
          <cell r="K240" t="str">
            <v xml:space="preserve"> </v>
          </cell>
          <cell r="L240" t="str">
            <v>..</v>
          </cell>
          <cell r="M240" t="str">
            <v xml:space="preserve"> </v>
          </cell>
          <cell r="N240" t="str">
            <v>..</v>
          </cell>
          <cell r="O240" t="str">
            <v xml:space="preserve"> </v>
          </cell>
        </row>
        <row r="241">
          <cell r="A241" t="str">
            <v>11. Wood, Paper, Printing, Publishing</v>
          </cell>
          <cell r="B241">
            <v>249.9</v>
          </cell>
          <cell r="C241" t="str">
            <v>A</v>
          </cell>
          <cell r="D241" t="str">
            <v>..</v>
          </cell>
          <cell r="E241" t="str">
            <v xml:space="preserve"> </v>
          </cell>
          <cell r="F241">
            <v>224.6</v>
          </cell>
          <cell r="G241" t="str">
            <v xml:space="preserve"> </v>
          </cell>
          <cell r="H241" t="str">
            <v>..</v>
          </cell>
          <cell r="I241" t="str">
            <v xml:space="preserve"> </v>
          </cell>
          <cell r="J241">
            <v>236.6</v>
          </cell>
          <cell r="K241" t="str">
            <v xml:space="preserve"> </v>
          </cell>
          <cell r="L241" t="str">
            <v>..</v>
          </cell>
          <cell r="M241" t="str">
            <v xml:space="preserve"> </v>
          </cell>
          <cell r="N241" t="str">
            <v>..</v>
          </cell>
          <cell r="O241" t="str">
            <v xml:space="preserve"> </v>
          </cell>
        </row>
        <row r="242">
          <cell r="A242" t="str">
            <v>12.  Wood &amp; Cork (not Furniture)</v>
          </cell>
          <cell r="B242">
            <v>23.9</v>
          </cell>
          <cell r="C242" t="str">
            <v>A</v>
          </cell>
          <cell r="D242" t="str">
            <v>..</v>
          </cell>
          <cell r="E242" t="str">
            <v xml:space="preserve"> </v>
          </cell>
          <cell r="F242">
            <v>28.7</v>
          </cell>
          <cell r="G242" t="str">
            <v xml:space="preserve"> </v>
          </cell>
          <cell r="H242" t="str">
            <v>..</v>
          </cell>
          <cell r="I242" t="str">
            <v xml:space="preserve"> </v>
          </cell>
          <cell r="J242">
            <v>24.5</v>
          </cell>
          <cell r="K242" t="str">
            <v xml:space="preserve"> </v>
          </cell>
          <cell r="L242" t="str">
            <v>..</v>
          </cell>
          <cell r="M242" t="str">
            <v xml:space="preserve"> </v>
          </cell>
          <cell r="N242" t="str">
            <v>..</v>
          </cell>
          <cell r="O242" t="str">
            <v xml:space="preserve"> </v>
          </cell>
        </row>
        <row r="243">
          <cell r="A243" t="str">
            <v>13.  Pulp, Paper &amp; Paper Products</v>
          </cell>
          <cell r="B243">
            <v>148.1</v>
          </cell>
          <cell r="C243" t="str">
            <v>A</v>
          </cell>
          <cell r="D243" t="str">
            <v>..</v>
          </cell>
          <cell r="E243" t="str">
            <v xml:space="preserve"> </v>
          </cell>
          <cell r="F243">
            <v>144.69999999999999</v>
          </cell>
          <cell r="G243" t="str">
            <v xml:space="preserve"> </v>
          </cell>
          <cell r="H243" t="str">
            <v>..</v>
          </cell>
          <cell r="I243" t="str">
            <v xml:space="preserve"> </v>
          </cell>
          <cell r="J243">
            <v>168.8</v>
          </cell>
          <cell r="K243" t="str">
            <v xml:space="preserve"> </v>
          </cell>
          <cell r="L243" t="str">
            <v>..</v>
          </cell>
          <cell r="M243" t="str">
            <v xml:space="preserve"> </v>
          </cell>
          <cell r="N243" t="str">
            <v>..</v>
          </cell>
          <cell r="O243" t="str">
            <v xml:space="preserve"> </v>
          </cell>
        </row>
        <row r="244">
          <cell r="A244" t="str">
            <v>14.  Publ.,Print.&amp; Repro. of Rec. Media</v>
          </cell>
          <cell r="B244">
            <v>77.900000000000006</v>
          </cell>
          <cell r="C244" t="str">
            <v>A</v>
          </cell>
          <cell r="D244" t="str">
            <v>..</v>
          </cell>
          <cell r="E244" t="str">
            <v xml:space="preserve"> </v>
          </cell>
          <cell r="F244">
            <v>51.2</v>
          </cell>
          <cell r="G244" t="str">
            <v xml:space="preserve"> </v>
          </cell>
          <cell r="H244" t="str">
            <v>..</v>
          </cell>
          <cell r="I244" t="str">
            <v xml:space="preserve"> </v>
          </cell>
          <cell r="J244">
            <v>43.3</v>
          </cell>
          <cell r="K244" t="str">
            <v xml:space="preserve"> </v>
          </cell>
          <cell r="L244" t="str">
            <v>..</v>
          </cell>
          <cell r="M244" t="str">
            <v xml:space="preserve"> </v>
          </cell>
          <cell r="N244" t="str">
            <v>..</v>
          </cell>
          <cell r="O244" t="str">
            <v xml:space="preserve"> </v>
          </cell>
        </row>
        <row r="245">
          <cell r="A245" t="str">
            <v>15. Coke, Petroleum, Nuclear Fuel,</v>
          </cell>
          <cell r="B245" t="str">
            <v xml:space="preserve"> </v>
          </cell>
          <cell r="C245" t="str">
            <v xml:space="preserve"> </v>
          </cell>
          <cell r="D245" t="str">
            <v xml:space="preserve"> </v>
          </cell>
          <cell r="E245" t="str">
            <v xml:space="preserve"> </v>
          </cell>
          <cell r="F245" t="str">
            <v xml:space="preserve"> </v>
          </cell>
          <cell r="G245" t="str">
            <v xml:space="preserve"> </v>
          </cell>
          <cell r="H245" t="str">
            <v xml:space="preserve"> </v>
          </cell>
          <cell r="I245" t="str">
            <v xml:space="preserve"> </v>
          </cell>
          <cell r="J245" t="str">
            <v xml:space="preserve"> </v>
          </cell>
          <cell r="K245" t="str">
            <v xml:space="preserve"> </v>
          </cell>
          <cell r="L245" t="str">
            <v xml:space="preserve"> </v>
          </cell>
          <cell r="M245" t="str">
            <v xml:space="preserve"> </v>
          </cell>
          <cell r="N245" t="str">
            <v xml:space="preserve"> </v>
          </cell>
          <cell r="O245" t="str">
            <v xml:space="preserve"> </v>
          </cell>
        </row>
        <row r="246">
          <cell r="A246" t="str">
            <v xml:space="preserve">    Chemicals &amp; Prod., Rubber &amp; Plastics</v>
          </cell>
          <cell r="B246">
            <v>1016.8</v>
          </cell>
          <cell r="C246" t="str">
            <v>A</v>
          </cell>
          <cell r="D246" t="str">
            <v>..</v>
          </cell>
          <cell r="E246" t="str">
            <v xml:space="preserve"> </v>
          </cell>
          <cell r="F246">
            <v>952.1</v>
          </cell>
          <cell r="G246" t="str">
            <v xml:space="preserve"> </v>
          </cell>
          <cell r="H246" t="str">
            <v>..</v>
          </cell>
          <cell r="I246" t="str">
            <v xml:space="preserve"> </v>
          </cell>
          <cell r="J246">
            <v>1013.1</v>
          </cell>
          <cell r="K246" t="str">
            <v xml:space="preserve"> </v>
          </cell>
          <cell r="L246" t="str">
            <v>..</v>
          </cell>
          <cell r="M246" t="str">
            <v xml:space="preserve"> </v>
          </cell>
          <cell r="N246" t="str">
            <v>..</v>
          </cell>
          <cell r="O246" t="str">
            <v xml:space="preserve"> </v>
          </cell>
        </row>
        <row r="247">
          <cell r="A247" t="str">
            <v>16.  Coke,Ref. Petrol. Prod. &amp; Nucl. Fuel</v>
          </cell>
          <cell r="B247">
            <v>65.099999999999994</v>
          </cell>
          <cell r="C247" t="str">
            <v>A</v>
          </cell>
          <cell r="D247" t="str">
            <v>..</v>
          </cell>
          <cell r="E247" t="str">
            <v xml:space="preserve"> </v>
          </cell>
          <cell r="F247">
            <v>71.400000000000006</v>
          </cell>
          <cell r="G247" t="str">
            <v xml:space="preserve"> </v>
          </cell>
          <cell r="H247" t="str">
            <v>..</v>
          </cell>
          <cell r="I247" t="str">
            <v xml:space="preserve"> </v>
          </cell>
          <cell r="J247">
            <v>110.8</v>
          </cell>
          <cell r="K247" t="str">
            <v xml:space="preserve"> </v>
          </cell>
          <cell r="L247" t="str">
            <v>..</v>
          </cell>
          <cell r="M247" t="str">
            <v xml:space="preserve"> </v>
          </cell>
          <cell r="N247" t="str">
            <v>..</v>
          </cell>
          <cell r="O247" t="str">
            <v xml:space="preserve"> </v>
          </cell>
        </row>
        <row r="248">
          <cell r="A248" t="str">
            <v>17.  Chemicals &amp; Chemical Products</v>
          </cell>
          <cell r="B248">
            <v>902.1</v>
          </cell>
          <cell r="C248" t="str">
            <v>A</v>
          </cell>
          <cell r="D248" t="str">
            <v>..</v>
          </cell>
          <cell r="E248" t="str">
            <v xml:space="preserve"> </v>
          </cell>
          <cell r="F248">
            <v>766.5</v>
          </cell>
          <cell r="G248" t="str">
            <v xml:space="preserve"> </v>
          </cell>
          <cell r="H248" t="str">
            <v>..</v>
          </cell>
          <cell r="I248" t="str">
            <v xml:space="preserve"> </v>
          </cell>
          <cell r="J248">
            <v>831.8</v>
          </cell>
          <cell r="K248" t="str">
            <v xml:space="preserve"> </v>
          </cell>
          <cell r="L248" t="str">
            <v>..</v>
          </cell>
          <cell r="M248" t="str">
            <v xml:space="preserve"> </v>
          </cell>
          <cell r="N248" t="str">
            <v>..</v>
          </cell>
          <cell r="O248" t="str">
            <v xml:space="preserve"> </v>
          </cell>
        </row>
        <row r="249">
          <cell r="A249" t="str">
            <v>18.    Chemicals (less Pharmaceu.)</v>
          </cell>
          <cell r="B249">
            <v>501.7</v>
          </cell>
          <cell r="C249" t="str">
            <v>A</v>
          </cell>
          <cell r="D249" t="str">
            <v>..</v>
          </cell>
          <cell r="E249" t="str">
            <v xml:space="preserve"> </v>
          </cell>
          <cell r="F249">
            <v>436.2</v>
          </cell>
          <cell r="G249" t="str">
            <v xml:space="preserve"> </v>
          </cell>
          <cell r="H249" t="str">
            <v>..</v>
          </cell>
          <cell r="I249" t="str">
            <v xml:space="preserve"> </v>
          </cell>
          <cell r="J249">
            <v>286.8</v>
          </cell>
          <cell r="K249" t="str">
            <v xml:space="preserve"> </v>
          </cell>
          <cell r="L249" t="str">
            <v>..</v>
          </cell>
          <cell r="M249" t="str">
            <v xml:space="preserve"> </v>
          </cell>
          <cell r="N249" t="str">
            <v>..</v>
          </cell>
          <cell r="O249" t="str">
            <v xml:space="preserve"> </v>
          </cell>
        </row>
        <row r="250">
          <cell r="A250" t="str">
            <v>19.    Pharmaceuticals</v>
          </cell>
          <cell r="B250">
            <v>400.4</v>
          </cell>
          <cell r="C250" t="str">
            <v>A</v>
          </cell>
          <cell r="D250" t="str">
            <v>..</v>
          </cell>
          <cell r="E250" t="str">
            <v xml:space="preserve"> </v>
          </cell>
          <cell r="F250">
            <v>330.3</v>
          </cell>
          <cell r="G250" t="str">
            <v xml:space="preserve"> </v>
          </cell>
          <cell r="H250" t="str">
            <v>..</v>
          </cell>
          <cell r="I250" t="str">
            <v xml:space="preserve"> </v>
          </cell>
          <cell r="J250">
            <v>545</v>
          </cell>
          <cell r="K250" t="str">
            <v xml:space="preserve"> </v>
          </cell>
          <cell r="L250" t="str">
            <v>..</v>
          </cell>
          <cell r="M250" t="str">
            <v xml:space="preserve"> </v>
          </cell>
          <cell r="N250" t="str">
            <v>..</v>
          </cell>
          <cell r="O250" t="str">
            <v xml:space="preserve"> </v>
          </cell>
        </row>
        <row r="251">
          <cell r="A251" t="str">
            <v>20.  Rubber &amp; Plastic Products</v>
          </cell>
          <cell r="B251">
            <v>49.6</v>
          </cell>
          <cell r="C251" t="str">
            <v>A</v>
          </cell>
          <cell r="D251" t="str">
            <v>..</v>
          </cell>
          <cell r="E251" t="str">
            <v xml:space="preserve"> </v>
          </cell>
          <cell r="F251">
            <v>114.2</v>
          </cell>
          <cell r="G251" t="str">
            <v xml:space="preserve"> </v>
          </cell>
          <cell r="H251" t="str">
            <v>..</v>
          </cell>
          <cell r="I251" t="str">
            <v xml:space="preserve"> </v>
          </cell>
          <cell r="J251">
            <v>70.400000000000006</v>
          </cell>
          <cell r="K251" t="str">
            <v xml:space="preserve"> </v>
          </cell>
          <cell r="L251" t="str">
            <v>..</v>
          </cell>
          <cell r="M251" t="str">
            <v xml:space="preserve"> </v>
          </cell>
          <cell r="N251" t="str">
            <v>..</v>
          </cell>
          <cell r="O251" t="str">
            <v xml:space="preserve"> </v>
          </cell>
        </row>
        <row r="252">
          <cell r="A252" t="str">
            <v>21. Non-Metallic Mineral Products</v>
          </cell>
          <cell r="B252">
            <v>50.4</v>
          </cell>
          <cell r="C252" t="str">
            <v>A</v>
          </cell>
          <cell r="D252" t="str">
            <v>..</v>
          </cell>
          <cell r="E252" t="str">
            <v xml:space="preserve"> </v>
          </cell>
          <cell r="F252">
            <v>83.9</v>
          </cell>
          <cell r="G252" t="str">
            <v xml:space="preserve"> </v>
          </cell>
          <cell r="H252" t="str">
            <v>..</v>
          </cell>
          <cell r="I252" t="str">
            <v xml:space="preserve"> </v>
          </cell>
          <cell r="J252">
            <v>61.2</v>
          </cell>
          <cell r="K252" t="str">
            <v xml:space="preserve"> </v>
          </cell>
          <cell r="L252" t="str">
            <v>..</v>
          </cell>
          <cell r="M252" t="str">
            <v xml:space="preserve"> </v>
          </cell>
          <cell r="N252" t="str">
            <v>..</v>
          </cell>
          <cell r="O252" t="str">
            <v xml:space="preserve"> </v>
          </cell>
        </row>
        <row r="253">
          <cell r="A253" t="str">
            <v>22. Basic Metals</v>
          </cell>
          <cell r="B253">
            <v>211.2</v>
          </cell>
          <cell r="C253" t="str">
            <v>A</v>
          </cell>
          <cell r="D253" t="str">
            <v>..</v>
          </cell>
          <cell r="E253" t="str">
            <v xml:space="preserve"> </v>
          </cell>
          <cell r="F253">
            <v>215.2</v>
          </cell>
          <cell r="G253" t="str">
            <v xml:space="preserve"> </v>
          </cell>
          <cell r="H253" t="str">
            <v>..</v>
          </cell>
          <cell r="I253" t="str">
            <v xml:space="preserve"> </v>
          </cell>
          <cell r="J253">
            <v>358.6</v>
          </cell>
          <cell r="K253" t="str">
            <v xml:space="preserve"> </v>
          </cell>
          <cell r="L253" t="str">
            <v>..</v>
          </cell>
          <cell r="M253" t="str">
            <v xml:space="preserve"> </v>
          </cell>
          <cell r="N253" t="str">
            <v>..</v>
          </cell>
          <cell r="O253" t="str">
            <v xml:space="preserve"> </v>
          </cell>
        </row>
        <row r="254">
          <cell r="A254" t="str">
            <v>23.  Basic Metals, Ferrous</v>
          </cell>
          <cell r="B254">
            <v>16.2</v>
          </cell>
          <cell r="C254" t="str">
            <v>A</v>
          </cell>
          <cell r="D254" t="str">
            <v>..</v>
          </cell>
          <cell r="E254" t="str">
            <v xml:space="preserve"> </v>
          </cell>
          <cell r="F254">
            <v>28</v>
          </cell>
          <cell r="G254" t="str">
            <v xml:space="preserve"> </v>
          </cell>
          <cell r="H254" t="str">
            <v>..</v>
          </cell>
          <cell r="I254" t="str">
            <v xml:space="preserve"> </v>
          </cell>
          <cell r="J254">
            <v>139.9</v>
          </cell>
          <cell r="K254" t="str">
            <v xml:space="preserve"> </v>
          </cell>
          <cell r="L254" t="str">
            <v>..</v>
          </cell>
          <cell r="M254" t="str">
            <v xml:space="preserve"> </v>
          </cell>
          <cell r="N254" t="str">
            <v>..</v>
          </cell>
          <cell r="O254" t="str">
            <v xml:space="preserve"> </v>
          </cell>
        </row>
        <row r="255">
          <cell r="A255" t="str">
            <v>24.  Basic Metals, non-Ferrous</v>
          </cell>
          <cell r="B255">
            <v>195</v>
          </cell>
          <cell r="C255" t="str">
            <v>A</v>
          </cell>
          <cell r="D255" t="str">
            <v>..</v>
          </cell>
          <cell r="E255" t="str">
            <v xml:space="preserve"> </v>
          </cell>
          <cell r="F255">
            <v>187.1</v>
          </cell>
          <cell r="G255" t="str">
            <v xml:space="preserve"> </v>
          </cell>
          <cell r="H255" t="str">
            <v>..</v>
          </cell>
          <cell r="I255" t="str">
            <v xml:space="preserve"> </v>
          </cell>
          <cell r="J255">
            <v>218.7</v>
          </cell>
          <cell r="K255" t="str">
            <v xml:space="preserve"> </v>
          </cell>
          <cell r="L255" t="str">
            <v>..</v>
          </cell>
          <cell r="M255" t="str">
            <v xml:space="preserve"> </v>
          </cell>
          <cell r="N255" t="str">
            <v>..</v>
          </cell>
          <cell r="O255" t="str">
            <v xml:space="preserve"> </v>
          </cell>
        </row>
        <row r="256">
          <cell r="A256" t="str">
            <v>25. Fabricated Metal Products</v>
          </cell>
          <cell r="B256">
            <v>52</v>
          </cell>
          <cell r="C256" t="str">
            <v>A</v>
          </cell>
          <cell r="D256" t="str">
            <v>..</v>
          </cell>
          <cell r="E256" t="str">
            <v xml:space="preserve"> </v>
          </cell>
          <cell r="F256">
            <v>52.9</v>
          </cell>
          <cell r="G256" t="str">
            <v xml:space="preserve"> </v>
          </cell>
          <cell r="H256" t="str">
            <v>..</v>
          </cell>
          <cell r="I256" t="str">
            <v xml:space="preserve"> </v>
          </cell>
          <cell r="J256">
            <v>73.8</v>
          </cell>
          <cell r="K256" t="str">
            <v xml:space="preserve"> </v>
          </cell>
          <cell r="L256" t="str">
            <v>..</v>
          </cell>
          <cell r="M256" t="str">
            <v xml:space="preserve"> </v>
          </cell>
          <cell r="N256" t="str">
            <v>..</v>
          </cell>
          <cell r="O256" t="str">
            <v xml:space="preserve"> </v>
          </cell>
        </row>
        <row r="257">
          <cell r="A257" t="str">
            <v>26. Machinery Equipment, Instruments &amp;</v>
          </cell>
          <cell r="B257" t="str">
            <v xml:space="preserve"> </v>
          </cell>
          <cell r="C257" t="str">
            <v xml:space="preserve"> </v>
          </cell>
          <cell r="D257" t="str">
            <v xml:space="preserve"> </v>
          </cell>
          <cell r="E257" t="str">
            <v xml:space="preserve"> </v>
          </cell>
          <cell r="F257" t="str">
            <v xml:space="preserve"> </v>
          </cell>
          <cell r="G257" t="str">
            <v xml:space="preserve"> </v>
          </cell>
          <cell r="H257" t="str">
            <v xml:space="preserve"> </v>
          </cell>
          <cell r="I257" t="str">
            <v xml:space="preserve"> </v>
          </cell>
          <cell r="J257" t="str">
            <v xml:space="preserve"> </v>
          </cell>
          <cell r="K257" t="str">
            <v xml:space="preserve"> </v>
          </cell>
          <cell r="L257" t="str">
            <v xml:space="preserve"> </v>
          </cell>
          <cell r="M257" t="str">
            <v xml:space="preserve"> </v>
          </cell>
          <cell r="N257" t="str">
            <v xml:space="preserve"> </v>
          </cell>
          <cell r="O257" t="str">
            <v xml:space="preserve"> </v>
          </cell>
        </row>
        <row r="258">
          <cell r="A258" t="str">
            <v xml:space="preserve">    Transport Equipment</v>
          </cell>
          <cell r="B258">
            <v>2338.6999999999998</v>
          </cell>
          <cell r="C258" t="str">
            <v>A</v>
          </cell>
          <cell r="D258" t="str">
            <v>..</v>
          </cell>
          <cell r="E258" t="str">
            <v xml:space="preserve"> </v>
          </cell>
          <cell r="F258">
            <v>2619.6</v>
          </cell>
          <cell r="G258" t="str">
            <v xml:space="preserve"> </v>
          </cell>
          <cell r="H258" t="str">
            <v>..</v>
          </cell>
          <cell r="I258" t="str">
            <v xml:space="preserve"> </v>
          </cell>
          <cell r="J258">
            <v>2712.3</v>
          </cell>
          <cell r="K258" t="str">
            <v xml:space="preserve"> </v>
          </cell>
          <cell r="L258" t="str">
            <v>..</v>
          </cell>
          <cell r="M258" t="str">
            <v xml:space="preserve"> </v>
          </cell>
          <cell r="N258" t="str">
            <v>..</v>
          </cell>
          <cell r="O258" t="str">
            <v xml:space="preserve"> </v>
          </cell>
        </row>
        <row r="259">
          <cell r="A259" t="str">
            <v>27.  Machinery, nec</v>
          </cell>
          <cell r="B259">
            <v>667.8</v>
          </cell>
          <cell r="C259" t="str">
            <v>A</v>
          </cell>
          <cell r="D259" t="str">
            <v>..</v>
          </cell>
          <cell r="E259" t="str">
            <v xml:space="preserve"> </v>
          </cell>
          <cell r="F259">
            <v>695.9</v>
          </cell>
          <cell r="G259" t="str">
            <v xml:space="preserve"> </v>
          </cell>
          <cell r="H259" t="str">
            <v>..</v>
          </cell>
          <cell r="I259" t="str">
            <v xml:space="preserve"> </v>
          </cell>
          <cell r="J259">
            <v>569.20000000000005</v>
          </cell>
          <cell r="K259" t="str">
            <v xml:space="preserve"> </v>
          </cell>
          <cell r="L259" t="str">
            <v>..</v>
          </cell>
          <cell r="M259" t="str">
            <v xml:space="preserve"> </v>
          </cell>
          <cell r="N259" t="str">
            <v>..</v>
          </cell>
          <cell r="O259" t="str">
            <v xml:space="preserve"> </v>
          </cell>
        </row>
        <row r="260">
          <cell r="A260" t="str">
            <v>28.  Office, Account. &amp; Computing Machin.</v>
          </cell>
          <cell r="B260">
            <v>98.5</v>
          </cell>
          <cell r="C260" t="str">
            <v>A</v>
          </cell>
          <cell r="D260" t="str">
            <v>..</v>
          </cell>
          <cell r="E260" t="str">
            <v xml:space="preserve"> </v>
          </cell>
          <cell r="F260">
            <v>77.900000000000006</v>
          </cell>
          <cell r="G260" t="str">
            <v xml:space="preserve"> </v>
          </cell>
          <cell r="H260" t="str">
            <v>..</v>
          </cell>
          <cell r="I260" t="str">
            <v xml:space="preserve"> </v>
          </cell>
          <cell r="J260">
            <v>119.5</v>
          </cell>
          <cell r="K260" t="str">
            <v xml:space="preserve"> </v>
          </cell>
          <cell r="L260" t="str">
            <v>..</v>
          </cell>
          <cell r="M260" t="str">
            <v xml:space="preserve"> </v>
          </cell>
          <cell r="N260" t="str">
            <v>..</v>
          </cell>
          <cell r="O260" t="str">
            <v xml:space="preserve"> </v>
          </cell>
        </row>
        <row r="261">
          <cell r="A261" t="str">
            <v>29.  Electrical Machinery</v>
          </cell>
          <cell r="B261">
            <v>229.3</v>
          </cell>
          <cell r="C261" t="str">
            <v>A</v>
          </cell>
          <cell r="D261" t="str">
            <v>..</v>
          </cell>
          <cell r="E261" t="str">
            <v xml:space="preserve"> </v>
          </cell>
          <cell r="F261">
            <v>296.7</v>
          </cell>
          <cell r="G261" t="str">
            <v xml:space="preserve"> </v>
          </cell>
          <cell r="H261" t="str">
            <v>..</v>
          </cell>
          <cell r="I261" t="str">
            <v xml:space="preserve"> </v>
          </cell>
          <cell r="J261">
            <v>363.2</v>
          </cell>
          <cell r="K261" t="str">
            <v xml:space="preserve"> </v>
          </cell>
          <cell r="L261" t="str">
            <v>..</v>
          </cell>
          <cell r="M261" t="str">
            <v xml:space="preserve"> </v>
          </cell>
          <cell r="N261" t="str">
            <v>..</v>
          </cell>
          <cell r="O261" t="str">
            <v xml:space="preserve"> </v>
          </cell>
        </row>
        <row r="262">
          <cell r="A262" t="str">
            <v>30.  Electro. Equip.(Radio, TV &amp; Commun.)</v>
          </cell>
          <cell r="B262">
            <v>784.4</v>
          </cell>
          <cell r="C262" t="str">
            <v>A</v>
          </cell>
          <cell r="D262" t="str">
            <v>..</v>
          </cell>
          <cell r="E262" t="str">
            <v xml:space="preserve"> </v>
          </cell>
          <cell r="F262">
            <v>773.8</v>
          </cell>
          <cell r="G262" t="str">
            <v xml:space="preserve"> </v>
          </cell>
          <cell r="H262" t="str">
            <v>..</v>
          </cell>
          <cell r="I262" t="str">
            <v xml:space="preserve"> </v>
          </cell>
          <cell r="J262">
            <v>798</v>
          </cell>
          <cell r="K262" t="str">
            <v xml:space="preserve"> </v>
          </cell>
          <cell r="L262" t="str">
            <v>..</v>
          </cell>
          <cell r="M262" t="str">
            <v xml:space="preserve"> </v>
          </cell>
          <cell r="N262" t="str">
            <v>..</v>
          </cell>
          <cell r="O262" t="str">
            <v xml:space="preserve"> </v>
          </cell>
        </row>
        <row r="263">
          <cell r="A263" t="str">
            <v>31.    Electro. Comp. (inc. Semi-Conduc.)</v>
          </cell>
          <cell r="B263">
            <v>13.4</v>
          </cell>
          <cell r="C263" t="str">
            <v>A</v>
          </cell>
          <cell r="D263" t="str">
            <v>..</v>
          </cell>
          <cell r="E263" t="str">
            <v xml:space="preserve"> </v>
          </cell>
          <cell r="F263">
            <v>7.8</v>
          </cell>
          <cell r="G263" t="str">
            <v xml:space="preserve"> </v>
          </cell>
          <cell r="H263" t="str">
            <v>..</v>
          </cell>
          <cell r="I263" t="str">
            <v xml:space="preserve"> </v>
          </cell>
          <cell r="J263">
            <v>21.8</v>
          </cell>
          <cell r="K263" t="str">
            <v xml:space="preserve"> </v>
          </cell>
          <cell r="L263" t="str">
            <v>..</v>
          </cell>
          <cell r="M263" t="str">
            <v xml:space="preserve"> </v>
          </cell>
          <cell r="N263" t="str">
            <v>..</v>
          </cell>
          <cell r="O263" t="str">
            <v xml:space="preserve"> </v>
          </cell>
        </row>
        <row r="264">
          <cell r="A264" t="str">
            <v>32.    TV, Radio &amp; Communications Equipm.</v>
          </cell>
          <cell r="B264">
            <v>771</v>
          </cell>
          <cell r="C264" t="str">
            <v>A</v>
          </cell>
          <cell r="D264" t="str">
            <v>..</v>
          </cell>
          <cell r="E264" t="str">
            <v xml:space="preserve"> </v>
          </cell>
          <cell r="F264">
            <v>766</v>
          </cell>
          <cell r="G264" t="str">
            <v xml:space="preserve"> </v>
          </cell>
          <cell r="H264" t="str">
            <v>..</v>
          </cell>
          <cell r="I264" t="str">
            <v xml:space="preserve"> </v>
          </cell>
          <cell r="J264">
            <v>776.2</v>
          </cell>
          <cell r="K264" t="str">
            <v xml:space="preserve"> </v>
          </cell>
          <cell r="L264" t="str">
            <v>..</v>
          </cell>
          <cell r="M264" t="str">
            <v xml:space="preserve"> </v>
          </cell>
          <cell r="N264" t="str">
            <v>..</v>
          </cell>
          <cell r="O264" t="str">
            <v xml:space="preserve"> </v>
          </cell>
        </row>
        <row r="265">
          <cell r="A265" t="str">
            <v>33.  Instruments, Watches &amp; Clocks</v>
          </cell>
          <cell r="B265">
            <v>309.7</v>
          </cell>
          <cell r="C265" t="str">
            <v>A</v>
          </cell>
          <cell r="D265" t="str">
            <v>..</v>
          </cell>
          <cell r="E265" t="str">
            <v xml:space="preserve"> </v>
          </cell>
          <cell r="F265">
            <v>420.7</v>
          </cell>
          <cell r="G265" t="str">
            <v xml:space="preserve"> </v>
          </cell>
          <cell r="H265" t="str">
            <v>..</v>
          </cell>
          <cell r="I265" t="str">
            <v xml:space="preserve"> </v>
          </cell>
          <cell r="J265">
            <v>572.29999999999995</v>
          </cell>
          <cell r="K265" t="str">
            <v xml:space="preserve"> </v>
          </cell>
          <cell r="L265" t="str">
            <v>..</v>
          </cell>
          <cell r="M265" t="str">
            <v xml:space="preserve"> </v>
          </cell>
          <cell r="N265" t="str">
            <v>..</v>
          </cell>
          <cell r="O265" t="str">
            <v xml:space="preserve"> </v>
          </cell>
        </row>
        <row r="266">
          <cell r="A266" t="str">
            <v>34.  Motor Vehicles</v>
          </cell>
          <cell r="B266">
            <v>53.2</v>
          </cell>
          <cell r="C266" t="str">
            <v>A</v>
          </cell>
          <cell r="D266" t="str">
            <v>..</v>
          </cell>
          <cell r="E266" t="str">
            <v xml:space="preserve"> </v>
          </cell>
          <cell r="F266">
            <v>151.5</v>
          </cell>
          <cell r="G266" t="str">
            <v xml:space="preserve"> </v>
          </cell>
          <cell r="H266" t="str">
            <v>..</v>
          </cell>
          <cell r="I266" t="str">
            <v xml:space="preserve"> </v>
          </cell>
          <cell r="J266">
            <v>120.4</v>
          </cell>
          <cell r="K266" t="str">
            <v xml:space="preserve"> </v>
          </cell>
          <cell r="L266" t="str">
            <v>..</v>
          </cell>
          <cell r="M266" t="str">
            <v xml:space="preserve"> </v>
          </cell>
          <cell r="N266" t="str">
            <v>..</v>
          </cell>
          <cell r="O266" t="str">
            <v xml:space="preserve"> </v>
          </cell>
        </row>
        <row r="267">
          <cell r="A267" t="str">
            <v>35.  Other Transport Equipment</v>
          </cell>
          <cell r="B267">
            <v>195.8</v>
          </cell>
          <cell r="C267" t="str">
            <v>A</v>
          </cell>
          <cell r="D267" t="str">
            <v>..</v>
          </cell>
          <cell r="E267" t="str">
            <v xml:space="preserve"> </v>
          </cell>
          <cell r="F267">
            <v>203.1</v>
          </cell>
          <cell r="G267" t="str">
            <v xml:space="preserve"> </v>
          </cell>
          <cell r="H267" t="str">
            <v>..</v>
          </cell>
          <cell r="I267" t="str">
            <v xml:space="preserve"> </v>
          </cell>
          <cell r="J267">
            <v>169.7</v>
          </cell>
          <cell r="K267" t="str">
            <v xml:space="preserve"> </v>
          </cell>
          <cell r="L267" t="str">
            <v>..</v>
          </cell>
          <cell r="M267" t="str">
            <v xml:space="preserve"> </v>
          </cell>
          <cell r="N267" t="str">
            <v>..</v>
          </cell>
          <cell r="O267" t="str">
            <v xml:space="preserve"> </v>
          </cell>
        </row>
        <row r="268">
          <cell r="A268" t="str">
            <v>36.    Ships</v>
          </cell>
          <cell r="B268">
            <v>130.9</v>
          </cell>
          <cell r="C268" t="str">
            <v>A</v>
          </cell>
          <cell r="D268" t="str">
            <v>..</v>
          </cell>
          <cell r="E268" t="str">
            <v xml:space="preserve"> </v>
          </cell>
          <cell r="F268">
            <v>156.1</v>
          </cell>
          <cell r="G268" t="str">
            <v xml:space="preserve"> </v>
          </cell>
          <cell r="H268" t="str">
            <v>..</v>
          </cell>
          <cell r="I268" t="str">
            <v xml:space="preserve"> </v>
          </cell>
          <cell r="J268">
            <v>129.69999999999999</v>
          </cell>
          <cell r="K268" t="str">
            <v xml:space="preserve"> </v>
          </cell>
          <cell r="L268" t="str">
            <v>..</v>
          </cell>
          <cell r="M268" t="str">
            <v xml:space="preserve"> </v>
          </cell>
          <cell r="N268" t="str">
            <v>..</v>
          </cell>
          <cell r="O268" t="str">
            <v xml:space="preserve"> </v>
          </cell>
        </row>
        <row r="269">
          <cell r="A269" t="str">
            <v>37.    Aerospace</v>
          </cell>
          <cell r="B269">
            <v>40.700000000000003</v>
          </cell>
          <cell r="C269" t="str">
            <v>A</v>
          </cell>
          <cell r="D269" t="str">
            <v>..</v>
          </cell>
          <cell r="E269" t="str">
            <v xml:space="preserve"> </v>
          </cell>
          <cell r="F269">
            <v>45</v>
          </cell>
          <cell r="G269" t="str">
            <v xml:space="preserve"> </v>
          </cell>
          <cell r="H269" t="str">
            <v>..</v>
          </cell>
          <cell r="I269" t="str">
            <v xml:space="preserve"> </v>
          </cell>
          <cell r="J269">
            <v>35</v>
          </cell>
          <cell r="K269" t="str">
            <v xml:space="preserve"> </v>
          </cell>
          <cell r="L269" t="str">
            <v>..</v>
          </cell>
          <cell r="M269" t="str">
            <v xml:space="preserve"> </v>
          </cell>
          <cell r="N269" t="str">
            <v>..</v>
          </cell>
          <cell r="O269" t="str">
            <v xml:space="preserve"> </v>
          </cell>
        </row>
        <row r="270">
          <cell r="A270" t="str">
            <v>38.    Other Transport nec</v>
          </cell>
          <cell r="B270">
            <v>24.2</v>
          </cell>
          <cell r="C270" t="str">
            <v>A</v>
          </cell>
          <cell r="D270" t="str">
            <v>..</v>
          </cell>
          <cell r="E270" t="str">
            <v xml:space="preserve"> </v>
          </cell>
          <cell r="F270">
            <v>2</v>
          </cell>
          <cell r="G270" t="str">
            <v xml:space="preserve"> </v>
          </cell>
          <cell r="H270" t="str">
            <v>..</v>
          </cell>
          <cell r="I270" t="str">
            <v xml:space="preserve"> </v>
          </cell>
          <cell r="J270">
            <v>5</v>
          </cell>
          <cell r="K270" t="str">
            <v xml:space="preserve"> </v>
          </cell>
          <cell r="L270" t="str">
            <v>..</v>
          </cell>
          <cell r="M270" t="str">
            <v xml:space="preserve"> </v>
          </cell>
          <cell r="N270" t="str">
            <v>..</v>
          </cell>
          <cell r="O270" t="str">
            <v xml:space="preserve"> </v>
          </cell>
        </row>
        <row r="271">
          <cell r="A271" t="str">
            <v>39. Furniture, Other Manufacturing nec</v>
          </cell>
          <cell r="B271">
            <v>60.6</v>
          </cell>
          <cell r="C271" t="str">
            <v>A</v>
          </cell>
          <cell r="D271" t="str">
            <v>..</v>
          </cell>
          <cell r="E271" t="str">
            <v xml:space="preserve"> </v>
          </cell>
          <cell r="F271">
            <v>90.8</v>
          </cell>
          <cell r="G271" t="str">
            <v xml:space="preserve"> </v>
          </cell>
          <cell r="H271" t="str">
            <v>..</v>
          </cell>
          <cell r="I271" t="str">
            <v xml:space="preserve"> </v>
          </cell>
          <cell r="J271">
            <v>78</v>
          </cell>
          <cell r="K271" t="str">
            <v xml:space="preserve"> </v>
          </cell>
          <cell r="L271" t="str">
            <v>..</v>
          </cell>
          <cell r="M271" t="str">
            <v xml:space="preserve"> </v>
          </cell>
          <cell r="N271" t="str">
            <v>..</v>
          </cell>
          <cell r="O271" t="str">
            <v xml:space="preserve"> </v>
          </cell>
        </row>
        <row r="272">
          <cell r="A272" t="str">
            <v>40.  Furniture</v>
          </cell>
          <cell r="B272">
            <v>40.299999999999997</v>
          </cell>
          <cell r="C272" t="str">
            <v>A</v>
          </cell>
          <cell r="D272" t="str">
            <v>..</v>
          </cell>
          <cell r="E272" t="str">
            <v xml:space="preserve"> </v>
          </cell>
          <cell r="F272">
            <v>59.3</v>
          </cell>
          <cell r="G272" t="str">
            <v xml:space="preserve"> </v>
          </cell>
          <cell r="H272" t="str">
            <v>..</v>
          </cell>
          <cell r="I272" t="str">
            <v xml:space="preserve"> </v>
          </cell>
          <cell r="J272">
            <v>58.2</v>
          </cell>
          <cell r="K272" t="str">
            <v xml:space="preserve"> </v>
          </cell>
          <cell r="L272" t="str">
            <v>..</v>
          </cell>
          <cell r="M272" t="str">
            <v xml:space="preserve"> </v>
          </cell>
          <cell r="N272" t="str">
            <v>..</v>
          </cell>
          <cell r="O272" t="str">
            <v xml:space="preserve"> </v>
          </cell>
        </row>
        <row r="273">
          <cell r="A273" t="str">
            <v>41.  Other Manufacturing nec</v>
          </cell>
          <cell r="B273">
            <v>20.3</v>
          </cell>
          <cell r="C273" t="str">
            <v>A</v>
          </cell>
          <cell r="D273" t="str">
            <v>..</v>
          </cell>
          <cell r="E273" t="str">
            <v xml:space="preserve"> </v>
          </cell>
          <cell r="F273">
            <v>31.5</v>
          </cell>
          <cell r="G273" t="str">
            <v xml:space="preserve"> </v>
          </cell>
          <cell r="H273" t="str">
            <v>..</v>
          </cell>
          <cell r="I273" t="str">
            <v xml:space="preserve"> </v>
          </cell>
          <cell r="J273">
            <v>19.8</v>
          </cell>
          <cell r="K273" t="str">
            <v xml:space="preserve"> </v>
          </cell>
          <cell r="L273" t="str">
            <v>..</v>
          </cell>
          <cell r="M273" t="str">
            <v xml:space="preserve"> </v>
          </cell>
          <cell r="N273" t="str">
            <v>..</v>
          </cell>
          <cell r="O273" t="str">
            <v xml:space="preserve"> </v>
          </cell>
        </row>
        <row r="274">
          <cell r="A274" t="str">
            <v>42. Recycling</v>
          </cell>
          <cell r="B274">
            <v>0</v>
          </cell>
          <cell r="C274" t="str">
            <v xml:space="preserve"> </v>
          </cell>
          <cell r="D274" t="str">
            <v>..</v>
          </cell>
          <cell r="E274" t="str">
            <v xml:space="preserve"> </v>
          </cell>
          <cell r="F274">
            <v>1.7</v>
          </cell>
          <cell r="G274" t="str">
            <v xml:space="preserve"> </v>
          </cell>
          <cell r="H274" t="str">
            <v>..</v>
          </cell>
          <cell r="I274" t="str">
            <v xml:space="preserve"> </v>
          </cell>
          <cell r="J274">
            <v>2.1</v>
          </cell>
          <cell r="K274" t="str">
            <v xml:space="preserve"> </v>
          </cell>
          <cell r="L274" t="str">
            <v>..</v>
          </cell>
          <cell r="M274" t="str">
            <v xml:space="preserve"> </v>
          </cell>
          <cell r="N274" t="str">
            <v>..</v>
          </cell>
          <cell r="O274" t="str">
            <v xml:space="preserve"> </v>
          </cell>
        </row>
        <row r="275">
          <cell r="A275" t="str">
            <v>43.ELECTRICITY, GAS &amp; WATER SUPPLY</v>
          </cell>
          <cell r="B275">
            <v>18.7</v>
          </cell>
          <cell r="C275" t="str">
            <v>A</v>
          </cell>
          <cell r="D275" t="str">
            <v>..</v>
          </cell>
          <cell r="E275" t="str">
            <v xml:space="preserve"> </v>
          </cell>
          <cell r="F275">
            <v>69</v>
          </cell>
          <cell r="G275" t="str">
            <v xml:space="preserve"> </v>
          </cell>
          <cell r="H275" t="str">
            <v>..</v>
          </cell>
          <cell r="I275" t="str">
            <v xml:space="preserve"> </v>
          </cell>
          <cell r="J275">
            <v>80.3</v>
          </cell>
          <cell r="K275" t="str">
            <v xml:space="preserve"> </v>
          </cell>
          <cell r="L275" t="str">
            <v>..</v>
          </cell>
          <cell r="M275" t="str">
            <v xml:space="preserve"> </v>
          </cell>
          <cell r="N275" t="str">
            <v>..</v>
          </cell>
          <cell r="O275" t="str">
            <v xml:space="preserve"> </v>
          </cell>
        </row>
        <row r="276">
          <cell r="A276" t="str">
            <v>44.CONSTRUCTION</v>
          </cell>
          <cell r="B276">
            <v>71.400000000000006</v>
          </cell>
          <cell r="C276" t="str">
            <v>A</v>
          </cell>
          <cell r="D276" t="str">
            <v>..</v>
          </cell>
          <cell r="E276" t="str">
            <v xml:space="preserve"> </v>
          </cell>
          <cell r="F276">
            <v>65.5</v>
          </cell>
          <cell r="G276" t="str">
            <v xml:space="preserve"> </v>
          </cell>
          <cell r="H276" t="str">
            <v>..</v>
          </cell>
          <cell r="I276" t="str">
            <v xml:space="preserve"> </v>
          </cell>
          <cell r="J276">
            <v>51.8</v>
          </cell>
          <cell r="K276" t="str">
            <v xml:space="preserve"> </v>
          </cell>
          <cell r="L276" t="str">
            <v>..</v>
          </cell>
          <cell r="M276" t="str">
            <v xml:space="preserve"> </v>
          </cell>
          <cell r="N276" t="str">
            <v>..</v>
          </cell>
          <cell r="O276" t="str">
            <v xml:space="preserve"> </v>
          </cell>
        </row>
        <row r="277">
          <cell r="A277" t="str">
            <v>45.SERVICES SECTOR</v>
          </cell>
          <cell r="B277">
            <v>3968</v>
          </cell>
          <cell r="C277" t="str">
            <v>A</v>
          </cell>
          <cell r="D277" t="str">
            <v>..</v>
          </cell>
          <cell r="E277" t="str">
            <v xml:space="preserve"> </v>
          </cell>
          <cell r="F277">
            <v>5113.8</v>
          </cell>
          <cell r="G277" t="str">
            <v xml:space="preserve"> </v>
          </cell>
          <cell r="H277" t="str">
            <v>..</v>
          </cell>
          <cell r="I277" t="str">
            <v xml:space="preserve"> </v>
          </cell>
          <cell r="J277">
            <v>5544.8</v>
          </cell>
          <cell r="K277" t="str">
            <v xml:space="preserve"> </v>
          </cell>
          <cell r="L277" t="str">
            <v>..</v>
          </cell>
          <cell r="M277" t="str">
            <v xml:space="preserve"> </v>
          </cell>
          <cell r="N277" t="str">
            <v>..</v>
          </cell>
          <cell r="O277" t="str">
            <v xml:space="preserve"> </v>
          </cell>
        </row>
        <row r="278">
          <cell r="A278" t="str">
            <v>46. Wholesale,Ret.Trad.,Mot.Veh.Repair etc</v>
          </cell>
          <cell r="B278">
            <v>269.3</v>
          </cell>
          <cell r="C278" t="str">
            <v>A</v>
          </cell>
          <cell r="D278" t="str">
            <v>..</v>
          </cell>
          <cell r="E278" t="str">
            <v xml:space="preserve"> </v>
          </cell>
          <cell r="F278">
            <v>156.1</v>
          </cell>
          <cell r="G278" t="str">
            <v xml:space="preserve"> </v>
          </cell>
          <cell r="H278" t="str">
            <v>..</v>
          </cell>
          <cell r="I278" t="str">
            <v xml:space="preserve"> </v>
          </cell>
          <cell r="J278">
            <v>333.8</v>
          </cell>
          <cell r="K278" t="str">
            <v xml:space="preserve"> </v>
          </cell>
          <cell r="L278" t="str">
            <v>..</v>
          </cell>
          <cell r="M278" t="str">
            <v xml:space="preserve"> </v>
          </cell>
          <cell r="N278" t="str">
            <v>..</v>
          </cell>
          <cell r="O278" t="str">
            <v xml:space="preserve"> </v>
          </cell>
        </row>
        <row r="279">
          <cell r="A279" t="str">
            <v>47. Hotels &amp; Restaurants</v>
          </cell>
          <cell r="B279">
            <v>2.2999999999999998</v>
          </cell>
          <cell r="C279" t="str">
            <v>A</v>
          </cell>
          <cell r="D279" t="str">
            <v>..</v>
          </cell>
          <cell r="E279" t="str">
            <v xml:space="preserve"> </v>
          </cell>
          <cell r="F279">
            <v>0</v>
          </cell>
          <cell r="G279" t="str">
            <v xml:space="preserve"> </v>
          </cell>
          <cell r="H279" t="str">
            <v>..</v>
          </cell>
          <cell r="I279" t="str">
            <v xml:space="preserve"> </v>
          </cell>
          <cell r="J279">
            <v>0</v>
          </cell>
          <cell r="K279" t="str">
            <v xml:space="preserve"> </v>
          </cell>
          <cell r="L279" t="str">
            <v>..</v>
          </cell>
          <cell r="M279" t="str">
            <v xml:space="preserve"> </v>
          </cell>
          <cell r="N279" t="str">
            <v>..</v>
          </cell>
          <cell r="O279" t="str">
            <v xml:space="preserve"> </v>
          </cell>
        </row>
        <row r="280">
          <cell r="A280" t="str">
            <v>48. Transport &amp; Storage</v>
          </cell>
          <cell r="B280">
            <v>51.6</v>
          </cell>
          <cell r="C280" t="str">
            <v>A</v>
          </cell>
          <cell r="D280" t="str">
            <v>..</v>
          </cell>
          <cell r="E280" t="str">
            <v xml:space="preserve"> </v>
          </cell>
          <cell r="F280">
            <v>91.6</v>
          </cell>
          <cell r="G280" t="str">
            <v xml:space="preserve"> </v>
          </cell>
          <cell r="H280" t="str">
            <v>..</v>
          </cell>
          <cell r="I280" t="str">
            <v xml:space="preserve"> </v>
          </cell>
          <cell r="J280">
            <v>29</v>
          </cell>
          <cell r="K280" t="str">
            <v xml:space="preserve"> </v>
          </cell>
          <cell r="L280" t="str">
            <v>..</v>
          </cell>
          <cell r="M280" t="str">
            <v xml:space="preserve"> </v>
          </cell>
          <cell r="N280" t="str">
            <v>..</v>
          </cell>
          <cell r="O280" t="str">
            <v xml:space="preserve"> </v>
          </cell>
        </row>
        <row r="281">
          <cell r="A281" t="str">
            <v>49. Communications</v>
          </cell>
          <cell r="B281">
            <v>521.5</v>
          </cell>
          <cell r="C281" t="str">
            <v>A</v>
          </cell>
          <cell r="D281" t="str">
            <v>..</v>
          </cell>
          <cell r="E281" t="str">
            <v xml:space="preserve"> </v>
          </cell>
          <cell r="F281">
            <v>586.70000000000005</v>
          </cell>
          <cell r="G281" t="str">
            <v xml:space="preserve"> </v>
          </cell>
          <cell r="H281" t="str">
            <v>..</v>
          </cell>
          <cell r="I281" t="str">
            <v xml:space="preserve"> </v>
          </cell>
          <cell r="J281">
            <v>718.8</v>
          </cell>
          <cell r="K281" t="str">
            <v xml:space="preserve"> </v>
          </cell>
          <cell r="L281" t="str">
            <v>..</v>
          </cell>
          <cell r="M281" t="str">
            <v xml:space="preserve"> </v>
          </cell>
          <cell r="N281" t="str">
            <v>..</v>
          </cell>
          <cell r="O281" t="str">
            <v xml:space="preserve"> </v>
          </cell>
        </row>
        <row r="282">
          <cell r="A282" t="str">
            <v>50.  Post</v>
          </cell>
          <cell r="B282">
            <v>39.200000000000003</v>
          </cell>
          <cell r="C282" t="str">
            <v>A</v>
          </cell>
          <cell r="D282" t="str">
            <v>..</v>
          </cell>
          <cell r="E282" t="str">
            <v xml:space="preserve"> </v>
          </cell>
          <cell r="F282">
            <v>0</v>
          </cell>
          <cell r="G282" t="str">
            <v xml:space="preserve"> </v>
          </cell>
          <cell r="H282" t="str">
            <v>..</v>
          </cell>
          <cell r="I282" t="str">
            <v xml:space="preserve"> </v>
          </cell>
          <cell r="J282">
            <v>0</v>
          </cell>
          <cell r="K282" t="str">
            <v xml:space="preserve"> </v>
          </cell>
          <cell r="L282" t="str">
            <v>..</v>
          </cell>
          <cell r="M282" t="str">
            <v xml:space="preserve"> </v>
          </cell>
          <cell r="N282" t="str">
            <v>..</v>
          </cell>
          <cell r="O282" t="str">
            <v xml:space="preserve"> </v>
          </cell>
        </row>
        <row r="283">
          <cell r="A283" t="str">
            <v>51.  Telecommunications</v>
          </cell>
          <cell r="B283">
            <v>482.3</v>
          </cell>
          <cell r="C283" t="str">
            <v>A</v>
          </cell>
          <cell r="D283" t="str">
            <v>..</v>
          </cell>
          <cell r="E283" t="str">
            <v xml:space="preserve"> </v>
          </cell>
          <cell r="F283">
            <v>586.70000000000005</v>
          </cell>
          <cell r="G283" t="str">
            <v xml:space="preserve"> </v>
          </cell>
          <cell r="H283" t="str">
            <v>..</v>
          </cell>
          <cell r="I283" t="str">
            <v xml:space="preserve"> </v>
          </cell>
          <cell r="J283">
            <v>718.8</v>
          </cell>
          <cell r="K283" t="str">
            <v xml:space="preserve"> </v>
          </cell>
          <cell r="L283" t="str">
            <v>..</v>
          </cell>
          <cell r="M283" t="str">
            <v xml:space="preserve"> </v>
          </cell>
          <cell r="N283" t="str">
            <v>..</v>
          </cell>
          <cell r="O283" t="str">
            <v xml:space="preserve"> </v>
          </cell>
        </row>
        <row r="284">
          <cell r="A284" t="str">
            <v>52. Financ. Intermediation (inc. Insur.)</v>
          </cell>
          <cell r="B284">
            <v>236.2</v>
          </cell>
          <cell r="C284" t="str">
            <v>A</v>
          </cell>
          <cell r="D284" t="str">
            <v>..</v>
          </cell>
          <cell r="E284" t="str">
            <v xml:space="preserve"> </v>
          </cell>
          <cell r="F284">
            <v>259.2</v>
          </cell>
          <cell r="G284" t="str">
            <v xml:space="preserve"> </v>
          </cell>
          <cell r="H284" t="str">
            <v>..</v>
          </cell>
          <cell r="I284" t="str">
            <v xml:space="preserve"> </v>
          </cell>
          <cell r="J284">
            <v>196</v>
          </cell>
          <cell r="K284" t="str">
            <v xml:space="preserve"> </v>
          </cell>
          <cell r="L284" t="str">
            <v>..</v>
          </cell>
          <cell r="M284" t="str">
            <v xml:space="preserve"> </v>
          </cell>
          <cell r="N284" t="str">
            <v>..</v>
          </cell>
          <cell r="O284" t="str">
            <v xml:space="preserve"> </v>
          </cell>
        </row>
        <row r="285">
          <cell r="A285" t="str">
            <v>53. Real Estate, Renting &amp; Busin. Activ.</v>
          </cell>
          <cell r="B285">
            <v>2872.4</v>
          </cell>
          <cell r="C285" t="str">
            <v>A</v>
          </cell>
          <cell r="D285" t="str">
            <v>..</v>
          </cell>
          <cell r="E285" t="str">
            <v xml:space="preserve"> </v>
          </cell>
          <cell r="F285">
            <v>4017.2</v>
          </cell>
          <cell r="G285" t="str">
            <v xml:space="preserve"> </v>
          </cell>
          <cell r="H285" t="str">
            <v>..</v>
          </cell>
          <cell r="I285" t="str">
            <v xml:space="preserve"> </v>
          </cell>
          <cell r="J285">
            <v>4264.5</v>
          </cell>
          <cell r="K285" t="str">
            <v xml:space="preserve"> </v>
          </cell>
          <cell r="L285" t="str">
            <v>..</v>
          </cell>
          <cell r="M285" t="str">
            <v xml:space="preserve"> </v>
          </cell>
          <cell r="N285" t="str">
            <v>..</v>
          </cell>
          <cell r="O285" t="str">
            <v xml:space="preserve"> </v>
          </cell>
        </row>
        <row r="286">
          <cell r="A286" t="str">
            <v>54.  Computer &amp; Related Activities</v>
          </cell>
          <cell r="B286">
            <v>566.20000000000005</v>
          </cell>
          <cell r="C286" t="str">
            <v>A</v>
          </cell>
          <cell r="D286" t="str">
            <v>..</v>
          </cell>
          <cell r="E286" t="str">
            <v xml:space="preserve"> </v>
          </cell>
          <cell r="F286">
            <v>1372.3</v>
          </cell>
          <cell r="G286" t="str">
            <v xml:space="preserve"> </v>
          </cell>
          <cell r="H286" t="str">
            <v>..</v>
          </cell>
          <cell r="I286" t="str">
            <v xml:space="preserve"> </v>
          </cell>
          <cell r="J286">
            <v>1560.1</v>
          </cell>
          <cell r="K286" t="str">
            <v xml:space="preserve"> </v>
          </cell>
          <cell r="L286" t="str">
            <v>..</v>
          </cell>
          <cell r="M286" t="str">
            <v xml:space="preserve"> </v>
          </cell>
          <cell r="N286" t="str">
            <v>..</v>
          </cell>
          <cell r="O286" t="str">
            <v xml:space="preserve"> </v>
          </cell>
        </row>
        <row r="287">
          <cell r="A287" t="str">
            <v>55.    Software Consultancy</v>
          </cell>
          <cell r="B287">
            <v>415.5</v>
          </cell>
          <cell r="C287" t="str">
            <v>A</v>
          </cell>
          <cell r="D287" t="str">
            <v>..</v>
          </cell>
          <cell r="E287" t="str">
            <v xml:space="preserve"> </v>
          </cell>
          <cell r="F287">
            <v>1056.0999999999999</v>
          </cell>
          <cell r="G287" t="str">
            <v xml:space="preserve"> </v>
          </cell>
          <cell r="H287" t="str">
            <v>..</v>
          </cell>
          <cell r="I287" t="str">
            <v xml:space="preserve"> </v>
          </cell>
          <cell r="J287">
            <v>1083.4000000000001</v>
          </cell>
          <cell r="K287" t="str">
            <v xml:space="preserve"> </v>
          </cell>
          <cell r="L287" t="str">
            <v>..</v>
          </cell>
          <cell r="M287" t="str">
            <v xml:space="preserve"> </v>
          </cell>
          <cell r="N287" t="str">
            <v>..</v>
          </cell>
          <cell r="O287" t="str">
            <v xml:space="preserve"> </v>
          </cell>
        </row>
        <row r="288">
          <cell r="A288" t="str">
            <v>56.    Other Computer Services nec</v>
          </cell>
          <cell r="B288">
            <v>150.69999999999999</v>
          </cell>
          <cell r="C288" t="str">
            <v>A</v>
          </cell>
          <cell r="D288" t="str">
            <v>..</v>
          </cell>
          <cell r="E288" t="str">
            <v xml:space="preserve"> </v>
          </cell>
          <cell r="F288">
            <v>316.2</v>
          </cell>
          <cell r="G288" t="str">
            <v xml:space="preserve"> </v>
          </cell>
          <cell r="H288" t="str">
            <v>..</v>
          </cell>
          <cell r="I288" t="str">
            <v xml:space="preserve"> </v>
          </cell>
          <cell r="J288">
            <v>476.7</v>
          </cell>
          <cell r="K288" t="str">
            <v xml:space="preserve"> </v>
          </cell>
          <cell r="L288" t="str">
            <v>..</v>
          </cell>
          <cell r="M288" t="str">
            <v xml:space="preserve"> </v>
          </cell>
          <cell r="N288" t="str">
            <v>..</v>
          </cell>
          <cell r="O288" t="str">
            <v xml:space="preserve"> </v>
          </cell>
        </row>
        <row r="289">
          <cell r="A289" t="str">
            <v>57.  Research &amp; Development</v>
          </cell>
          <cell r="B289">
            <v>1709.2</v>
          </cell>
          <cell r="C289" t="str">
            <v>A</v>
          </cell>
          <cell r="D289" t="str">
            <v>..</v>
          </cell>
          <cell r="E289" t="str">
            <v xml:space="preserve"> </v>
          </cell>
          <cell r="F289">
            <v>1882</v>
          </cell>
          <cell r="G289" t="str">
            <v xml:space="preserve"> </v>
          </cell>
          <cell r="I289" t="str">
            <v xml:space="preserve"> </v>
          </cell>
          <cell r="J289">
            <v>1829.5</v>
          </cell>
          <cell r="K289" t="str">
            <v xml:space="preserve"> </v>
          </cell>
          <cell r="L289" t="str">
            <v>..</v>
          </cell>
          <cell r="M289" t="str">
            <v xml:space="preserve"> </v>
          </cell>
          <cell r="N289" t="str">
            <v>..</v>
          </cell>
          <cell r="O289" t="str">
            <v xml:space="preserve"> </v>
          </cell>
        </row>
        <row r="290">
          <cell r="A290" t="str">
            <v>58.  Other Business Activities nec</v>
          </cell>
          <cell r="B290">
            <v>597</v>
          </cell>
          <cell r="C290" t="str">
            <v>A</v>
          </cell>
          <cell r="D290" t="str">
            <v>..</v>
          </cell>
          <cell r="E290" t="str">
            <v xml:space="preserve"> </v>
          </cell>
          <cell r="F290">
            <v>762.9</v>
          </cell>
          <cell r="G290" t="str">
            <v xml:space="preserve"> </v>
          </cell>
          <cell r="H290" t="str">
            <v>..</v>
          </cell>
          <cell r="I290" t="str">
            <v xml:space="preserve"> </v>
          </cell>
          <cell r="J290">
            <v>874.9</v>
          </cell>
          <cell r="K290" t="str">
            <v xml:space="preserve"> </v>
          </cell>
          <cell r="L290" t="str">
            <v>..</v>
          </cell>
          <cell r="M290" t="str">
            <v xml:space="preserve"> </v>
          </cell>
          <cell r="N290" t="str">
            <v>..</v>
          </cell>
          <cell r="O290" t="str">
            <v xml:space="preserve"> </v>
          </cell>
        </row>
        <row r="291">
          <cell r="A291" t="str">
            <v>59. Comm., Soc. &amp; Pers. Serv. Activ.,etc.</v>
          </cell>
          <cell r="B291">
            <v>14.7</v>
          </cell>
          <cell r="C291" t="str">
            <v>A</v>
          </cell>
          <cell r="D291" t="str">
            <v>..</v>
          </cell>
          <cell r="E291" t="str">
            <v xml:space="preserve"> </v>
          </cell>
          <cell r="F291">
            <v>3</v>
          </cell>
          <cell r="G291" t="str">
            <v xml:space="preserve"> </v>
          </cell>
          <cell r="H291" t="str">
            <v>..</v>
          </cell>
          <cell r="I291" t="str">
            <v xml:space="preserve"> </v>
          </cell>
          <cell r="J291">
            <v>2.8</v>
          </cell>
          <cell r="K291" t="str">
            <v xml:space="preserve"> </v>
          </cell>
          <cell r="L291" t="str">
            <v>..</v>
          </cell>
          <cell r="M291" t="str">
            <v xml:space="preserve"> </v>
          </cell>
          <cell r="N291" t="str">
            <v>..</v>
          </cell>
          <cell r="O291" t="str">
            <v xml:space="preserve"> </v>
          </cell>
        </row>
        <row r="292">
          <cell r="A292" t="str">
            <v>60.GRAND TOTAL</v>
          </cell>
          <cell r="B292">
            <v>9021.2000000000007</v>
          </cell>
          <cell r="C292" t="str">
            <v>A</v>
          </cell>
          <cell r="D292" t="str">
            <v>..</v>
          </cell>
          <cell r="E292" t="str">
            <v xml:space="preserve"> </v>
          </cell>
          <cell r="F292">
            <v>10351.799999999999</v>
          </cell>
          <cell r="G292" t="str">
            <v xml:space="preserve"> </v>
          </cell>
          <cell r="H292" t="str">
            <v>..</v>
          </cell>
          <cell r="I292" t="str">
            <v xml:space="preserve"> </v>
          </cell>
          <cell r="J292">
            <v>11369.5</v>
          </cell>
          <cell r="K292" t="str">
            <v xml:space="preserve"> </v>
          </cell>
          <cell r="L292" t="str">
            <v>..</v>
          </cell>
          <cell r="M292" t="str">
            <v xml:space="preserve"> </v>
          </cell>
          <cell r="N292" t="str">
            <v>..</v>
          </cell>
          <cell r="O292" t="str">
            <v xml:space="preserve"> </v>
          </cell>
        </row>
        <row r="293">
          <cell r="A293" t="str">
            <v>-</v>
          </cell>
          <cell r="B293" t="str">
            <v>-</v>
          </cell>
          <cell r="C293" t="str">
            <v>-</v>
          </cell>
          <cell r="D293" t="str">
            <v>-</v>
          </cell>
          <cell r="E293" t="str">
            <v>-</v>
          </cell>
          <cell r="F293" t="str">
            <v>-</v>
          </cell>
          <cell r="G293" t="str">
            <v>-</v>
          </cell>
          <cell r="H293" t="str">
            <v>-</v>
          </cell>
          <cell r="I293" t="str">
            <v>-</v>
          </cell>
          <cell r="J293" t="str">
            <v>-</v>
          </cell>
          <cell r="K293" t="str">
            <v>-</v>
          </cell>
          <cell r="L293" t="str">
            <v>-</v>
          </cell>
          <cell r="M293" t="str">
            <v>-</v>
          </cell>
          <cell r="N293" t="str">
            <v>-</v>
          </cell>
          <cell r="O293" t="str">
            <v>-</v>
          </cell>
        </row>
        <row r="294">
          <cell r="A294" t="str">
            <v>N.B. IF THE TOTAL IN LINE 60 DOES NOT EQUAL THE SUB-T0TAL IN LINE 6</v>
          </cell>
          <cell r="F294" t="str">
            <v xml:space="preserve"> </v>
          </cell>
          <cell r="G294" t="str">
            <v xml:space="preserve"> </v>
          </cell>
          <cell r="H294" t="str">
            <v xml:space="preserve"> </v>
          </cell>
          <cell r="I294" t="str">
            <v xml:space="preserve"> </v>
          </cell>
          <cell r="J294" t="str">
            <v xml:space="preserve"> </v>
          </cell>
          <cell r="K294" t="str">
            <v xml:space="preserve"> </v>
          </cell>
          <cell r="L294" t="str">
            <v xml:space="preserve"> </v>
          </cell>
          <cell r="M294" t="str">
            <v xml:space="preserve"> </v>
          </cell>
          <cell r="N294" t="str">
            <v xml:space="preserve"> </v>
          </cell>
          <cell r="O294" t="str">
            <v xml:space="preserve"> </v>
          </cell>
        </row>
        <row r="295">
          <cell r="A295" t="str">
            <v xml:space="preserve">     OF TABLE M. 1, PLEASE GIVE AN EXPLANATION</v>
          </cell>
          <cell r="F295" t="str">
            <v xml:space="preserve"> </v>
          </cell>
          <cell r="G295" t="str">
            <v xml:space="preserve"> </v>
          </cell>
          <cell r="H295" t="str">
            <v xml:space="preserve"> </v>
          </cell>
          <cell r="I295" t="str">
            <v xml:space="preserve"> </v>
          </cell>
          <cell r="J295" t="str">
            <v xml:space="preserve"> </v>
          </cell>
          <cell r="K295" t="str">
            <v xml:space="preserve"> </v>
          </cell>
          <cell r="L295" t="str">
            <v xml:space="preserve"> </v>
          </cell>
          <cell r="M295" t="str">
            <v xml:space="preserve"> </v>
          </cell>
          <cell r="N295" t="str">
            <v xml:space="preserve"> </v>
          </cell>
          <cell r="O295" t="str">
            <v xml:space="preserve"> </v>
          </cell>
        </row>
        <row r="304">
          <cell r="A304" t="str">
            <v>TABLE M. 5</v>
          </cell>
          <cell r="B304" t="str">
            <v xml:space="preserve"> </v>
          </cell>
          <cell r="C304" t="str">
            <v xml:space="preserve"> </v>
          </cell>
          <cell r="D304" t="str">
            <v>COUNTRY : NORWAY</v>
          </cell>
          <cell r="G304" t="str">
            <v xml:space="preserve"> </v>
          </cell>
          <cell r="H304" t="str">
            <v xml:space="preserve"> </v>
          </cell>
          <cell r="I304" t="str">
            <v xml:space="preserve"> </v>
          </cell>
          <cell r="J304" t="str">
            <v xml:space="preserve"> </v>
          </cell>
          <cell r="K304" t="str">
            <v xml:space="preserve"> </v>
          </cell>
          <cell r="L304" t="str">
            <v xml:space="preserve"> </v>
          </cell>
          <cell r="M304" t="str">
            <v xml:space="preserve"> </v>
          </cell>
          <cell r="N304" t="str">
            <v xml:space="preserve"> </v>
          </cell>
          <cell r="O304" t="str">
            <v xml:space="preserve"> </v>
          </cell>
        </row>
        <row r="305">
          <cell r="A305" t="str">
            <v>NUMERICAL NOTES FOR TABLE M. 4</v>
          </cell>
          <cell r="B305" t="str">
            <v xml:space="preserve"> </v>
          </cell>
          <cell r="C305" t="str">
            <v xml:space="preserve"> </v>
          </cell>
          <cell r="D305" t="str">
            <v xml:space="preserve"> </v>
          </cell>
          <cell r="E305" t="str">
            <v xml:space="preserve"> </v>
          </cell>
          <cell r="F305" t="str">
            <v xml:space="preserve"> </v>
          </cell>
          <cell r="G305" t="str">
            <v xml:space="preserve"> </v>
          </cell>
          <cell r="H305" t="str">
            <v xml:space="preserve"> </v>
          </cell>
          <cell r="I305" t="str">
            <v xml:space="preserve"> </v>
          </cell>
          <cell r="J305" t="str">
            <v xml:space="preserve"> </v>
          </cell>
          <cell r="K305" t="str">
            <v xml:space="preserve"> </v>
          </cell>
          <cell r="L305" t="str">
            <v xml:space="preserve"> </v>
          </cell>
          <cell r="M305" t="str">
            <v xml:space="preserve"> </v>
          </cell>
          <cell r="N305" t="str">
            <v xml:space="preserve"> </v>
          </cell>
          <cell r="O305" t="str">
            <v xml:space="preserve"> </v>
          </cell>
        </row>
        <row r="306">
          <cell r="A306" t="str">
            <v xml:space="preserve"> </v>
          </cell>
          <cell r="B306" t="str">
            <v xml:space="preserve"> </v>
          </cell>
          <cell r="C306" t="str">
            <v xml:space="preserve"> </v>
          </cell>
          <cell r="D306" t="str">
            <v xml:space="preserve"> </v>
          </cell>
          <cell r="E306" t="str">
            <v xml:space="preserve"> </v>
          </cell>
          <cell r="F306" t="str">
            <v xml:space="preserve"> </v>
          </cell>
          <cell r="G306" t="str">
            <v xml:space="preserve"> </v>
          </cell>
          <cell r="H306" t="str">
            <v xml:space="preserve"> </v>
          </cell>
          <cell r="I306" t="str">
            <v xml:space="preserve"> </v>
          </cell>
          <cell r="J306" t="str">
            <v xml:space="preserve"> </v>
          </cell>
          <cell r="K306" t="str">
            <v xml:space="preserve"> </v>
          </cell>
          <cell r="L306" t="str">
            <v xml:space="preserve"> </v>
          </cell>
          <cell r="M306" t="str">
            <v xml:space="preserve"> </v>
          </cell>
          <cell r="N306" t="str">
            <v xml:space="preserve"> </v>
          </cell>
          <cell r="O306" t="str">
            <v xml:space="preserve"> </v>
          </cell>
        </row>
        <row r="307">
          <cell r="A307" t="str">
            <v>TOTAL INTRAMURAL BUSINESS ENTERPRISE R&amp;D EXPENDITURE (DIRDE)</v>
          </cell>
          <cell r="D307" t="str">
            <v xml:space="preserve"> </v>
          </cell>
          <cell r="E307" t="str">
            <v xml:space="preserve"> </v>
          </cell>
          <cell r="F307" t="str">
            <v xml:space="preserve"> </v>
          </cell>
          <cell r="G307" t="str">
            <v xml:space="preserve"> </v>
          </cell>
          <cell r="H307" t="str">
            <v xml:space="preserve"> </v>
          </cell>
          <cell r="I307" t="str">
            <v xml:space="preserve"> </v>
          </cell>
          <cell r="J307" t="str">
            <v xml:space="preserve"> </v>
          </cell>
          <cell r="K307" t="str">
            <v xml:space="preserve"> </v>
          </cell>
          <cell r="L307" t="str">
            <v xml:space="preserve"> </v>
          </cell>
          <cell r="M307" t="str">
            <v xml:space="preserve"> </v>
          </cell>
          <cell r="N307" t="str">
            <v xml:space="preserve"> </v>
          </cell>
          <cell r="O307" t="str">
            <v xml:space="preserve"> </v>
          </cell>
        </row>
        <row r="308">
          <cell r="A308" t="str">
            <v>BY INDUSTRY</v>
          </cell>
          <cell r="B308" t="str">
            <v xml:space="preserve"> </v>
          </cell>
          <cell r="C308" t="str">
            <v xml:space="preserve"> </v>
          </cell>
          <cell r="D308" t="str">
            <v xml:space="preserve"> </v>
          </cell>
          <cell r="E308" t="str">
            <v xml:space="preserve"> </v>
          </cell>
          <cell r="F308" t="str">
            <v xml:space="preserve"> </v>
          </cell>
          <cell r="G308" t="str">
            <v xml:space="preserve"> </v>
          </cell>
          <cell r="H308" t="str">
            <v xml:space="preserve"> </v>
          </cell>
          <cell r="I308" t="str">
            <v xml:space="preserve"> </v>
          </cell>
          <cell r="J308" t="str">
            <v xml:space="preserve"> </v>
          </cell>
          <cell r="K308" t="str">
            <v xml:space="preserve"> </v>
          </cell>
          <cell r="L308" t="str">
            <v xml:space="preserve"> </v>
          </cell>
          <cell r="M308" t="str">
            <v xml:space="preserve"> </v>
          </cell>
          <cell r="N308" t="str">
            <v xml:space="preserve"> </v>
          </cell>
          <cell r="O308" t="str">
            <v xml:space="preserve"> </v>
          </cell>
        </row>
        <row r="309">
          <cell r="A309" t="str">
            <v xml:space="preserve"> </v>
          </cell>
          <cell r="B309" t="str">
            <v xml:space="preserve"> </v>
          </cell>
          <cell r="C309" t="str">
            <v xml:space="preserve"> </v>
          </cell>
          <cell r="D309" t="str">
            <v xml:space="preserve"> </v>
          </cell>
          <cell r="E309" t="str">
            <v xml:space="preserve"> </v>
          </cell>
          <cell r="F309" t="str">
            <v xml:space="preserve"> </v>
          </cell>
          <cell r="G309" t="str">
            <v xml:space="preserve"> </v>
          </cell>
          <cell r="H309" t="str">
            <v xml:space="preserve"> </v>
          </cell>
          <cell r="I309" t="str">
            <v xml:space="preserve"> </v>
          </cell>
          <cell r="J309" t="str">
            <v xml:space="preserve"> </v>
          </cell>
          <cell r="K309" t="str">
            <v xml:space="preserve"> </v>
          </cell>
          <cell r="L309" t="str">
            <v xml:space="preserve"> </v>
          </cell>
          <cell r="M309" t="str">
            <v xml:space="preserve"> </v>
          </cell>
          <cell r="N309" t="str">
            <v xml:space="preserve"> </v>
          </cell>
          <cell r="O309" t="str">
            <v xml:space="preserve"> </v>
          </cell>
        </row>
        <row r="310">
          <cell r="A310" t="str">
            <v xml:space="preserve"> </v>
          </cell>
          <cell r="B310" t="str">
            <v xml:space="preserve"> </v>
          </cell>
          <cell r="C310" t="str">
            <v xml:space="preserve"> </v>
          </cell>
          <cell r="D310" t="str">
            <v xml:space="preserve"> </v>
          </cell>
          <cell r="E310" t="str">
            <v xml:space="preserve"> </v>
          </cell>
          <cell r="F310" t="str">
            <v xml:space="preserve"> </v>
          </cell>
          <cell r="G310" t="str">
            <v xml:space="preserve"> </v>
          </cell>
          <cell r="H310" t="str">
            <v xml:space="preserve"> </v>
          </cell>
          <cell r="I310" t="str">
            <v xml:space="preserve"> </v>
          </cell>
          <cell r="J310" t="str">
            <v xml:space="preserve"> </v>
          </cell>
          <cell r="K310" t="str">
            <v xml:space="preserve"> </v>
          </cell>
          <cell r="L310" t="str">
            <v xml:space="preserve"> </v>
          </cell>
          <cell r="M310" t="str">
            <v xml:space="preserve"> </v>
          </cell>
          <cell r="N310" t="str">
            <v xml:space="preserve"> </v>
          </cell>
          <cell r="O310" t="str">
            <v xml:space="preserve"> </v>
          </cell>
        </row>
        <row r="311">
          <cell r="A311" t="str">
            <v>-</v>
          </cell>
          <cell r="B311" t="str">
            <v>-</v>
          </cell>
          <cell r="C311" t="str">
            <v>-</v>
          </cell>
          <cell r="D311" t="str">
            <v>-</v>
          </cell>
          <cell r="E311" t="str">
            <v>-</v>
          </cell>
          <cell r="F311" t="str">
            <v>-</v>
          </cell>
          <cell r="G311" t="str">
            <v>-</v>
          </cell>
          <cell r="H311" t="str">
            <v>-</v>
          </cell>
          <cell r="I311" t="str">
            <v>-</v>
          </cell>
          <cell r="J311" t="str">
            <v>-</v>
          </cell>
          <cell r="K311" t="str">
            <v>-</v>
          </cell>
          <cell r="L311" t="str">
            <v>-</v>
          </cell>
          <cell r="M311" t="str">
            <v>-</v>
          </cell>
          <cell r="N311" t="str">
            <v>-</v>
          </cell>
          <cell r="O311" t="str">
            <v>-</v>
          </cell>
        </row>
        <row r="312">
          <cell r="A312" t="str">
            <v xml:space="preserve"> </v>
          </cell>
          <cell r="B312" t="str">
            <v>1995</v>
          </cell>
          <cell r="C312" t="str">
            <v xml:space="preserve"> </v>
          </cell>
          <cell r="D312" t="str">
            <v>1996</v>
          </cell>
          <cell r="E312" t="str">
            <v xml:space="preserve"> </v>
          </cell>
          <cell r="F312" t="str">
            <v>1997</v>
          </cell>
          <cell r="G312" t="str">
            <v xml:space="preserve"> </v>
          </cell>
          <cell r="H312" t="str">
            <v>1998</v>
          </cell>
          <cell r="I312" t="str">
            <v xml:space="preserve"> </v>
          </cell>
          <cell r="J312" t="str">
            <v>1999</v>
          </cell>
          <cell r="K312" t="str">
            <v xml:space="preserve"> </v>
          </cell>
          <cell r="L312" t="str">
            <v>2000</v>
          </cell>
          <cell r="M312" t="str">
            <v xml:space="preserve"> </v>
          </cell>
          <cell r="N312" t="str">
            <v>2001</v>
          </cell>
          <cell r="O312" t="str">
            <v xml:space="preserve"> </v>
          </cell>
        </row>
        <row r="313">
          <cell r="A313" t="str">
            <v>-</v>
          </cell>
          <cell r="B313" t="str">
            <v>-</v>
          </cell>
          <cell r="C313" t="str">
            <v>-</v>
          </cell>
          <cell r="D313" t="str">
            <v>-</v>
          </cell>
          <cell r="E313" t="str">
            <v>-</v>
          </cell>
          <cell r="F313" t="str">
            <v>-</v>
          </cell>
          <cell r="G313" t="str">
            <v>-</v>
          </cell>
          <cell r="H313" t="str">
            <v>-</v>
          </cell>
          <cell r="I313" t="str">
            <v>-</v>
          </cell>
          <cell r="J313" t="str">
            <v>-</v>
          </cell>
          <cell r="K313" t="str">
            <v>-</v>
          </cell>
          <cell r="L313" t="str">
            <v>-</v>
          </cell>
          <cell r="M313" t="str">
            <v>-</v>
          </cell>
          <cell r="N313" t="str">
            <v>-</v>
          </cell>
          <cell r="O313" t="str">
            <v>-</v>
          </cell>
        </row>
        <row r="314">
          <cell r="A314" t="str">
            <v xml:space="preserve"> 1.AGRICULTURE</v>
          </cell>
          <cell r="B314">
            <v>103</v>
          </cell>
          <cell r="C314" t="str">
            <v xml:space="preserve"> </v>
          </cell>
          <cell r="D314" t="str">
            <v>..</v>
          </cell>
          <cell r="E314" t="str">
            <v xml:space="preserve"> </v>
          </cell>
          <cell r="F314" t="str">
            <v>..</v>
          </cell>
          <cell r="G314" t="str">
            <v xml:space="preserve"> </v>
          </cell>
          <cell r="H314" t="str">
            <v>..</v>
          </cell>
          <cell r="I314" t="str">
            <v xml:space="preserve"> </v>
          </cell>
          <cell r="J314" t="str">
            <v>..</v>
          </cell>
          <cell r="K314" t="str">
            <v xml:space="preserve"> </v>
          </cell>
          <cell r="L314" t="str">
            <v>..</v>
          </cell>
          <cell r="M314" t="str">
            <v xml:space="preserve"> </v>
          </cell>
          <cell r="N314" t="str">
            <v>..</v>
          </cell>
          <cell r="O314" t="str">
            <v xml:space="preserve"> </v>
          </cell>
        </row>
        <row r="315">
          <cell r="A315" t="str">
            <v xml:space="preserve"> 2.MINING</v>
          </cell>
          <cell r="B315">
            <v>103</v>
          </cell>
          <cell r="C315" t="str">
            <v xml:space="preserve"> </v>
          </cell>
          <cell r="D315" t="str">
            <v>..</v>
          </cell>
          <cell r="E315" t="str">
            <v xml:space="preserve"> </v>
          </cell>
          <cell r="F315" t="str">
            <v>..</v>
          </cell>
          <cell r="G315" t="str">
            <v xml:space="preserve"> </v>
          </cell>
          <cell r="H315" t="str">
            <v>..</v>
          </cell>
          <cell r="I315" t="str">
            <v xml:space="preserve"> </v>
          </cell>
          <cell r="J315" t="str">
            <v>..</v>
          </cell>
          <cell r="K315" t="str">
            <v xml:space="preserve"> </v>
          </cell>
          <cell r="L315" t="str">
            <v>..</v>
          </cell>
          <cell r="M315" t="str">
            <v xml:space="preserve"> </v>
          </cell>
          <cell r="N315" t="str">
            <v>..</v>
          </cell>
          <cell r="O315" t="str">
            <v xml:space="preserve"> </v>
          </cell>
        </row>
        <row r="316">
          <cell r="A316" t="str">
            <v xml:space="preserve"> 3.MANUFACTURING</v>
          </cell>
          <cell r="B316">
            <v>103</v>
          </cell>
          <cell r="C316" t="str">
            <v xml:space="preserve"> </v>
          </cell>
          <cell r="D316" t="str">
            <v>..</v>
          </cell>
          <cell r="E316" t="str">
            <v xml:space="preserve"> </v>
          </cell>
          <cell r="F316" t="str">
            <v>..</v>
          </cell>
          <cell r="G316" t="str">
            <v xml:space="preserve"> </v>
          </cell>
          <cell r="H316" t="str">
            <v>..</v>
          </cell>
          <cell r="I316" t="str">
            <v xml:space="preserve"> </v>
          </cell>
          <cell r="J316" t="str">
            <v>..</v>
          </cell>
          <cell r="K316" t="str">
            <v xml:space="preserve"> </v>
          </cell>
          <cell r="L316" t="str">
            <v>..</v>
          </cell>
          <cell r="M316" t="str">
            <v xml:space="preserve"> </v>
          </cell>
          <cell r="N316" t="str">
            <v>..</v>
          </cell>
          <cell r="O316" t="str">
            <v xml:space="preserve"> </v>
          </cell>
        </row>
        <row r="317">
          <cell r="A317" t="str">
            <v xml:space="preserve"> 4. Food, Beverages &amp; Tobacco</v>
          </cell>
          <cell r="B317">
            <v>103</v>
          </cell>
          <cell r="C317" t="str">
            <v xml:space="preserve"> </v>
          </cell>
          <cell r="D317" t="str">
            <v>..</v>
          </cell>
          <cell r="E317" t="str">
            <v xml:space="preserve"> </v>
          </cell>
          <cell r="F317" t="str">
            <v>..</v>
          </cell>
          <cell r="G317" t="str">
            <v xml:space="preserve"> </v>
          </cell>
          <cell r="H317" t="str">
            <v>..</v>
          </cell>
          <cell r="I317" t="str">
            <v xml:space="preserve"> </v>
          </cell>
          <cell r="J317" t="str">
            <v>..</v>
          </cell>
          <cell r="K317" t="str">
            <v xml:space="preserve"> </v>
          </cell>
          <cell r="L317" t="str">
            <v>..</v>
          </cell>
          <cell r="M317" t="str">
            <v xml:space="preserve"> </v>
          </cell>
          <cell r="N317" t="str">
            <v>..</v>
          </cell>
          <cell r="O317" t="str">
            <v xml:space="preserve"> </v>
          </cell>
        </row>
        <row r="318">
          <cell r="A318" t="str">
            <v xml:space="preserve"> 5.  Food, Products &amp; Beverages</v>
          </cell>
          <cell r="B318">
            <v>103</v>
          </cell>
          <cell r="C318" t="str">
            <v xml:space="preserve"> </v>
          </cell>
          <cell r="D318" t="str">
            <v>..</v>
          </cell>
          <cell r="E318" t="str">
            <v xml:space="preserve"> </v>
          </cell>
          <cell r="F318" t="str">
            <v>..</v>
          </cell>
          <cell r="G318" t="str">
            <v xml:space="preserve"> </v>
          </cell>
          <cell r="H318" t="str">
            <v>..</v>
          </cell>
          <cell r="I318" t="str">
            <v xml:space="preserve"> </v>
          </cell>
          <cell r="J318" t="str">
            <v>..</v>
          </cell>
          <cell r="K318" t="str">
            <v xml:space="preserve"> </v>
          </cell>
          <cell r="L318" t="str">
            <v>..</v>
          </cell>
          <cell r="M318" t="str">
            <v xml:space="preserve"> </v>
          </cell>
          <cell r="N318" t="str">
            <v>..</v>
          </cell>
          <cell r="O318" t="str">
            <v xml:space="preserve"> </v>
          </cell>
        </row>
        <row r="319">
          <cell r="A319" t="str">
            <v xml:space="preserve"> 6.  Tobacco Products</v>
          </cell>
          <cell r="B319">
            <v>103</v>
          </cell>
          <cell r="C319" t="str">
            <v xml:space="preserve"> </v>
          </cell>
          <cell r="D319" t="str">
            <v>..</v>
          </cell>
          <cell r="E319" t="str">
            <v xml:space="preserve"> </v>
          </cell>
          <cell r="F319" t="str">
            <v>..</v>
          </cell>
          <cell r="G319" t="str">
            <v xml:space="preserve"> </v>
          </cell>
          <cell r="H319" t="str">
            <v>..</v>
          </cell>
          <cell r="I319" t="str">
            <v xml:space="preserve"> </v>
          </cell>
          <cell r="J319" t="str">
            <v>..</v>
          </cell>
          <cell r="K319" t="str">
            <v xml:space="preserve"> </v>
          </cell>
          <cell r="L319" t="str">
            <v>..</v>
          </cell>
          <cell r="M319" t="str">
            <v xml:space="preserve"> </v>
          </cell>
          <cell r="N319" t="str">
            <v>..</v>
          </cell>
          <cell r="O319" t="str">
            <v xml:space="preserve"> </v>
          </cell>
        </row>
        <row r="320">
          <cell r="A320" t="str">
            <v xml:space="preserve"> 7. Textiles, Fur &amp; Leather</v>
          </cell>
          <cell r="B320">
            <v>103</v>
          </cell>
          <cell r="C320" t="str">
            <v xml:space="preserve"> </v>
          </cell>
          <cell r="D320" t="str">
            <v>..</v>
          </cell>
          <cell r="E320" t="str">
            <v xml:space="preserve"> </v>
          </cell>
          <cell r="F320" t="str">
            <v>..</v>
          </cell>
          <cell r="G320" t="str">
            <v xml:space="preserve"> </v>
          </cell>
          <cell r="H320" t="str">
            <v>..</v>
          </cell>
          <cell r="I320" t="str">
            <v xml:space="preserve"> </v>
          </cell>
          <cell r="J320" t="str">
            <v>..</v>
          </cell>
          <cell r="K320" t="str">
            <v xml:space="preserve"> </v>
          </cell>
          <cell r="L320" t="str">
            <v>..</v>
          </cell>
          <cell r="M320" t="str">
            <v xml:space="preserve"> </v>
          </cell>
          <cell r="N320" t="str">
            <v>..</v>
          </cell>
          <cell r="O320" t="str">
            <v xml:space="preserve"> </v>
          </cell>
        </row>
        <row r="321">
          <cell r="A321" t="str">
            <v xml:space="preserve"> 8.  Textiles</v>
          </cell>
          <cell r="B321">
            <v>103</v>
          </cell>
          <cell r="C321" t="str">
            <v xml:space="preserve"> </v>
          </cell>
          <cell r="D321" t="str">
            <v>..</v>
          </cell>
          <cell r="E321" t="str">
            <v xml:space="preserve"> </v>
          </cell>
          <cell r="F321" t="str">
            <v>..</v>
          </cell>
          <cell r="G321" t="str">
            <v xml:space="preserve"> </v>
          </cell>
          <cell r="H321" t="str">
            <v>..</v>
          </cell>
          <cell r="I321" t="str">
            <v xml:space="preserve"> </v>
          </cell>
          <cell r="J321" t="str">
            <v>..</v>
          </cell>
          <cell r="K321" t="str">
            <v xml:space="preserve"> </v>
          </cell>
          <cell r="L321" t="str">
            <v>..</v>
          </cell>
          <cell r="M321" t="str">
            <v xml:space="preserve"> </v>
          </cell>
          <cell r="N321" t="str">
            <v>..</v>
          </cell>
          <cell r="O321" t="str">
            <v xml:space="preserve"> </v>
          </cell>
        </row>
        <row r="322">
          <cell r="A322" t="str">
            <v xml:space="preserve"> 9.  Wearing Apparel &amp; Fur</v>
          </cell>
          <cell r="B322">
            <v>103</v>
          </cell>
          <cell r="C322" t="str">
            <v xml:space="preserve"> </v>
          </cell>
          <cell r="D322" t="str">
            <v>..</v>
          </cell>
          <cell r="E322" t="str">
            <v xml:space="preserve"> </v>
          </cell>
          <cell r="F322" t="str">
            <v>..</v>
          </cell>
          <cell r="G322" t="str">
            <v xml:space="preserve"> </v>
          </cell>
          <cell r="H322" t="str">
            <v>..</v>
          </cell>
          <cell r="I322" t="str">
            <v xml:space="preserve"> </v>
          </cell>
          <cell r="J322" t="str">
            <v>..</v>
          </cell>
          <cell r="K322" t="str">
            <v xml:space="preserve"> </v>
          </cell>
          <cell r="L322" t="str">
            <v>..</v>
          </cell>
          <cell r="M322" t="str">
            <v xml:space="preserve"> </v>
          </cell>
          <cell r="N322" t="str">
            <v>..</v>
          </cell>
          <cell r="O322" t="str">
            <v xml:space="preserve"> </v>
          </cell>
        </row>
        <row r="323">
          <cell r="A323" t="str">
            <v>10.  Leather Products &amp; Footwear</v>
          </cell>
          <cell r="B323">
            <v>103</v>
          </cell>
          <cell r="C323" t="str">
            <v xml:space="preserve"> </v>
          </cell>
          <cell r="D323" t="str">
            <v>..</v>
          </cell>
          <cell r="E323" t="str">
            <v xml:space="preserve"> </v>
          </cell>
          <cell r="F323" t="str">
            <v>..</v>
          </cell>
          <cell r="G323" t="str">
            <v xml:space="preserve"> </v>
          </cell>
          <cell r="H323" t="str">
            <v>..</v>
          </cell>
          <cell r="I323" t="str">
            <v xml:space="preserve"> </v>
          </cell>
          <cell r="J323" t="str">
            <v>..</v>
          </cell>
          <cell r="K323" t="str">
            <v xml:space="preserve"> </v>
          </cell>
          <cell r="L323" t="str">
            <v>..</v>
          </cell>
          <cell r="M323" t="str">
            <v xml:space="preserve"> </v>
          </cell>
          <cell r="N323" t="str">
            <v>..</v>
          </cell>
          <cell r="O323" t="str">
            <v xml:space="preserve"> </v>
          </cell>
        </row>
        <row r="324">
          <cell r="A324" t="str">
            <v>11. Wood, Paper, Printing, Publishing</v>
          </cell>
          <cell r="B324">
            <v>103</v>
          </cell>
          <cell r="C324" t="str">
            <v xml:space="preserve"> </v>
          </cell>
          <cell r="D324" t="str">
            <v>..</v>
          </cell>
          <cell r="E324" t="str">
            <v xml:space="preserve"> </v>
          </cell>
          <cell r="F324" t="str">
            <v>..</v>
          </cell>
          <cell r="G324" t="str">
            <v xml:space="preserve"> </v>
          </cell>
          <cell r="H324" t="str">
            <v>..</v>
          </cell>
          <cell r="I324" t="str">
            <v xml:space="preserve"> </v>
          </cell>
          <cell r="J324" t="str">
            <v>..</v>
          </cell>
          <cell r="K324" t="str">
            <v xml:space="preserve"> </v>
          </cell>
          <cell r="L324" t="str">
            <v>..</v>
          </cell>
          <cell r="M324" t="str">
            <v xml:space="preserve"> </v>
          </cell>
          <cell r="N324" t="str">
            <v>..</v>
          </cell>
          <cell r="O324" t="str">
            <v xml:space="preserve"> </v>
          </cell>
        </row>
        <row r="325">
          <cell r="A325" t="str">
            <v>12.  Wood &amp; Cork (not Furniture)</v>
          </cell>
          <cell r="B325">
            <v>103</v>
          </cell>
          <cell r="C325" t="str">
            <v xml:space="preserve"> </v>
          </cell>
          <cell r="D325" t="str">
            <v>..</v>
          </cell>
          <cell r="E325" t="str">
            <v xml:space="preserve"> </v>
          </cell>
          <cell r="F325" t="str">
            <v>..</v>
          </cell>
          <cell r="G325" t="str">
            <v xml:space="preserve"> </v>
          </cell>
          <cell r="H325" t="str">
            <v>..</v>
          </cell>
          <cell r="I325" t="str">
            <v xml:space="preserve"> </v>
          </cell>
          <cell r="J325" t="str">
            <v>..</v>
          </cell>
          <cell r="K325" t="str">
            <v xml:space="preserve"> </v>
          </cell>
          <cell r="L325" t="str">
            <v>..</v>
          </cell>
          <cell r="M325" t="str">
            <v xml:space="preserve"> </v>
          </cell>
          <cell r="N325" t="str">
            <v>..</v>
          </cell>
          <cell r="O325" t="str">
            <v xml:space="preserve"> </v>
          </cell>
        </row>
        <row r="326">
          <cell r="A326" t="str">
            <v>13.  Pulp, Paper &amp; Paper Products</v>
          </cell>
          <cell r="B326">
            <v>103</v>
          </cell>
          <cell r="C326" t="str">
            <v xml:space="preserve"> </v>
          </cell>
          <cell r="D326" t="str">
            <v>..</v>
          </cell>
          <cell r="E326" t="str">
            <v xml:space="preserve"> </v>
          </cell>
          <cell r="F326" t="str">
            <v>..</v>
          </cell>
          <cell r="G326" t="str">
            <v xml:space="preserve"> </v>
          </cell>
          <cell r="H326" t="str">
            <v>..</v>
          </cell>
          <cell r="I326" t="str">
            <v xml:space="preserve"> </v>
          </cell>
          <cell r="J326" t="str">
            <v>..</v>
          </cell>
          <cell r="K326" t="str">
            <v xml:space="preserve"> </v>
          </cell>
          <cell r="L326" t="str">
            <v>..</v>
          </cell>
          <cell r="M326" t="str">
            <v xml:space="preserve"> </v>
          </cell>
          <cell r="N326" t="str">
            <v>..</v>
          </cell>
          <cell r="O326" t="str">
            <v xml:space="preserve"> </v>
          </cell>
        </row>
        <row r="327">
          <cell r="A327" t="str">
            <v>14.  Publ.,Print.&amp; Repro. of Rec. Media</v>
          </cell>
          <cell r="B327">
            <v>103</v>
          </cell>
          <cell r="C327" t="str">
            <v xml:space="preserve"> </v>
          </cell>
          <cell r="D327" t="str">
            <v>..</v>
          </cell>
          <cell r="E327" t="str">
            <v xml:space="preserve"> </v>
          </cell>
          <cell r="F327" t="str">
            <v>..</v>
          </cell>
          <cell r="G327" t="str">
            <v xml:space="preserve"> </v>
          </cell>
          <cell r="H327" t="str">
            <v>..</v>
          </cell>
          <cell r="I327" t="str">
            <v xml:space="preserve"> </v>
          </cell>
          <cell r="J327" t="str">
            <v>..</v>
          </cell>
          <cell r="K327" t="str">
            <v xml:space="preserve"> </v>
          </cell>
          <cell r="L327" t="str">
            <v>..</v>
          </cell>
          <cell r="M327" t="str">
            <v xml:space="preserve"> </v>
          </cell>
          <cell r="N327" t="str">
            <v>..</v>
          </cell>
          <cell r="O327" t="str">
            <v xml:space="preserve"> </v>
          </cell>
        </row>
        <row r="328">
          <cell r="A328" t="str">
            <v>15. Coke, Petroleum, Nuclear Fuel,</v>
          </cell>
          <cell r="B328" t="str">
            <v xml:space="preserve"> </v>
          </cell>
          <cell r="C328" t="str">
            <v xml:space="preserve"> </v>
          </cell>
          <cell r="D328" t="str">
            <v xml:space="preserve"> </v>
          </cell>
          <cell r="E328" t="str">
            <v xml:space="preserve"> </v>
          </cell>
          <cell r="F328" t="str">
            <v xml:space="preserve"> </v>
          </cell>
          <cell r="G328" t="str">
            <v xml:space="preserve"> </v>
          </cell>
          <cell r="H328" t="str">
            <v xml:space="preserve"> </v>
          </cell>
          <cell r="I328" t="str">
            <v xml:space="preserve"> </v>
          </cell>
          <cell r="J328" t="str">
            <v xml:space="preserve"> </v>
          </cell>
          <cell r="K328" t="str">
            <v xml:space="preserve"> </v>
          </cell>
          <cell r="L328" t="str">
            <v xml:space="preserve"> </v>
          </cell>
          <cell r="M328" t="str">
            <v xml:space="preserve"> </v>
          </cell>
          <cell r="N328" t="str">
            <v xml:space="preserve"> </v>
          </cell>
          <cell r="O328" t="str">
            <v xml:space="preserve"> </v>
          </cell>
        </row>
        <row r="329">
          <cell r="A329" t="str">
            <v xml:space="preserve">    Chemicals &amp; Prod., Rubber &amp; Plastics</v>
          </cell>
          <cell r="B329">
            <v>103</v>
          </cell>
          <cell r="C329" t="str">
            <v xml:space="preserve"> </v>
          </cell>
          <cell r="D329" t="str">
            <v>..</v>
          </cell>
          <cell r="E329" t="str">
            <v xml:space="preserve"> </v>
          </cell>
          <cell r="F329" t="str">
            <v>..</v>
          </cell>
          <cell r="G329" t="str">
            <v xml:space="preserve"> </v>
          </cell>
          <cell r="H329" t="str">
            <v>..</v>
          </cell>
          <cell r="I329" t="str">
            <v xml:space="preserve"> </v>
          </cell>
          <cell r="J329" t="str">
            <v>..</v>
          </cell>
          <cell r="K329" t="str">
            <v xml:space="preserve"> </v>
          </cell>
          <cell r="L329" t="str">
            <v>..</v>
          </cell>
          <cell r="M329" t="str">
            <v xml:space="preserve"> </v>
          </cell>
          <cell r="N329" t="str">
            <v>..</v>
          </cell>
          <cell r="O329" t="str">
            <v xml:space="preserve"> </v>
          </cell>
        </row>
        <row r="330">
          <cell r="A330" t="str">
            <v>16.  Coke,Ref. Petrol. Prod. &amp; Nucl. Fuel</v>
          </cell>
          <cell r="B330">
            <v>103</v>
          </cell>
          <cell r="C330" t="str">
            <v xml:space="preserve"> </v>
          </cell>
          <cell r="D330" t="str">
            <v>..</v>
          </cell>
          <cell r="E330" t="str">
            <v xml:space="preserve"> </v>
          </cell>
          <cell r="F330" t="str">
            <v>..</v>
          </cell>
          <cell r="G330" t="str">
            <v xml:space="preserve"> </v>
          </cell>
          <cell r="H330" t="str">
            <v>..</v>
          </cell>
          <cell r="I330" t="str">
            <v xml:space="preserve"> </v>
          </cell>
          <cell r="J330" t="str">
            <v>..</v>
          </cell>
          <cell r="K330" t="str">
            <v xml:space="preserve"> </v>
          </cell>
          <cell r="L330" t="str">
            <v>..</v>
          </cell>
          <cell r="M330" t="str">
            <v xml:space="preserve"> </v>
          </cell>
          <cell r="N330" t="str">
            <v>..</v>
          </cell>
          <cell r="O330" t="str">
            <v xml:space="preserve"> </v>
          </cell>
        </row>
        <row r="331">
          <cell r="A331" t="str">
            <v>17.  Chemicals &amp; Chemical Products</v>
          </cell>
          <cell r="B331">
            <v>103</v>
          </cell>
          <cell r="C331" t="str">
            <v xml:space="preserve"> </v>
          </cell>
          <cell r="D331" t="str">
            <v>..</v>
          </cell>
          <cell r="E331" t="str">
            <v xml:space="preserve"> </v>
          </cell>
          <cell r="F331" t="str">
            <v>..</v>
          </cell>
          <cell r="G331" t="str">
            <v xml:space="preserve"> </v>
          </cell>
          <cell r="H331" t="str">
            <v>..</v>
          </cell>
          <cell r="I331" t="str">
            <v xml:space="preserve"> </v>
          </cell>
          <cell r="J331" t="str">
            <v>..</v>
          </cell>
          <cell r="K331" t="str">
            <v xml:space="preserve"> </v>
          </cell>
          <cell r="L331" t="str">
            <v>..</v>
          </cell>
          <cell r="M331" t="str">
            <v xml:space="preserve"> </v>
          </cell>
          <cell r="N331" t="str">
            <v>..</v>
          </cell>
          <cell r="O331" t="str">
            <v xml:space="preserve"> </v>
          </cell>
        </row>
        <row r="332">
          <cell r="A332" t="str">
            <v>18.    Chemicals (less Pharmaceu.)</v>
          </cell>
          <cell r="B332">
            <v>103</v>
          </cell>
          <cell r="C332" t="str">
            <v xml:space="preserve"> </v>
          </cell>
          <cell r="D332" t="str">
            <v>..</v>
          </cell>
          <cell r="E332" t="str">
            <v xml:space="preserve"> </v>
          </cell>
          <cell r="F332" t="str">
            <v>..</v>
          </cell>
          <cell r="G332" t="str">
            <v xml:space="preserve"> </v>
          </cell>
          <cell r="H332" t="str">
            <v>..</v>
          </cell>
          <cell r="I332" t="str">
            <v xml:space="preserve"> </v>
          </cell>
          <cell r="J332" t="str">
            <v>..</v>
          </cell>
          <cell r="K332" t="str">
            <v xml:space="preserve"> </v>
          </cell>
          <cell r="L332" t="str">
            <v>..</v>
          </cell>
          <cell r="M332" t="str">
            <v xml:space="preserve"> </v>
          </cell>
          <cell r="N332" t="str">
            <v>..</v>
          </cell>
          <cell r="O332" t="str">
            <v xml:space="preserve"> </v>
          </cell>
        </row>
        <row r="333">
          <cell r="A333" t="str">
            <v>19.    Pharmaceuticals</v>
          </cell>
          <cell r="B333">
            <v>103</v>
          </cell>
          <cell r="C333" t="str">
            <v xml:space="preserve"> </v>
          </cell>
          <cell r="D333" t="str">
            <v>..</v>
          </cell>
          <cell r="E333" t="str">
            <v xml:space="preserve"> </v>
          </cell>
          <cell r="F333" t="str">
            <v>..</v>
          </cell>
          <cell r="G333" t="str">
            <v xml:space="preserve"> </v>
          </cell>
          <cell r="H333" t="str">
            <v>..</v>
          </cell>
          <cell r="I333" t="str">
            <v xml:space="preserve"> </v>
          </cell>
          <cell r="J333" t="str">
            <v>..</v>
          </cell>
          <cell r="K333" t="str">
            <v xml:space="preserve"> </v>
          </cell>
          <cell r="L333" t="str">
            <v>..</v>
          </cell>
          <cell r="M333" t="str">
            <v xml:space="preserve"> </v>
          </cell>
          <cell r="N333" t="str">
            <v>..</v>
          </cell>
          <cell r="O333" t="str">
            <v xml:space="preserve"> </v>
          </cell>
        </row>
        <row r="334">
          <cell r="A334" t="str">
            <v>20.  Rubber &amp; Plastic Products</v>
          </cell>
          <cell r="B334">
            <v>103</v>
          </cell>
          <cell r="C334" t="str">
            <v xml:space="preserve"> </v>
          </cell>
          <cell r="D334" t="str">
            <v>..</v>
          </cell>
          <cell r="E334" t="str">
            <v xml:space="preserve"> </v>
          </cell>
          <cell r="F334" t="str">
            <v>..</v>
          </cell>
          <cell r="G334" t="str">
            <v xml:space="preserve"> </v>
          </cell>
          <cell r="H334" t="str">
            <v>..</v>
          </cell>
          <cell r="I334" t="str">
            <v xml:space="preserve"> </v>
          </cell>
          <cell r="J334" t="str">
            <v>..</v>
          </cell>
          <cell r="K334" t="str">
            <v xml:space="preserve"> </v>
          </cell>
          <cell r="L334" t="str">
            <v>..</v>
          </cell>
          <cell r="M334" t="str">
            <v xml:space="preserve"> </v>
          </cell>
          <cell r="N334" t="str">
            <v>..</v>
          </cell>
          <cell r="O334" t="str">
            <v xml:space="preserve"> </v>
          </cell>
        </row>
        <row r="335">
          <cell r="A335" t="str">
            <v>21. Non-Metallic Mineral Products</v>
          </cell>
          <cell r="B335">
            <v>103</v>
          </cell>
          <cell r="C335" t="str">
            <v xml:space="preserve"> </v>
          </cell>
          <cell r="D335" t="str">
            <v>..</v>
          </cell>
          <cell r="E335" t="str">
            <v xml:space="preserve"> </v>
          </cell>
          <cell r="F335" t="str">
            <v>..</v>
          </cell>
          <cell r="G335" t="str">
            <v xml:space="preserve"> </v>
          </cell>
          <cell r="H335" t="str">
            <v>..</v>
          </cell>
          <cell r="I335" t="str">
            <v xml:space="preserve"> </v>
          </cell>
          <cell r="J335" t="str">
            <v>..</v>
          </cell>
          <cell r="K335" t="str">
            <v xml:space="preserve"> </v>
          </cell>
          <cell r="L335" t="str">
            <v>..</v>
          </cell>
          <cell r="M335" t="str">
            <v xml:space="preserve"> </v>
          </cell>
          <cell r="N335" t="str">
            <v>..</v>
          </cell>
          <cell r="O335" t="str">
            <v xml:space="preserve"> </v>
          </cell>
        </row>
        <row r="336">
          <cell r="A336" t="str">
            <v>22. Basic Metals</v>
          </cell>
          <cell r="B336">
            <v>103</v>
          </cell>
          <cell r="C336" t="str">
            <v xml:space="preserve"> </v>
          </cell>
          <cell r="D336" t="str">
            <v>..</v>
          </cell>
          <cell r="E336" t="str">
            <v xml:space="preserve"> </v>
          </cell>
          <cell r="F336" t="str">
            <v>..</v>
          </cell>
          <cell r="G336" t="str">
            <v xml:space="preserve"> </v>
          </cell>
          <cell r="H336" t="str">
            <v>..</v>
          </cell>
          <cell r="I336" t="str">
            <v xml:space="preserve"> </v>
          </cell>
          <cell r="J336" t="str">
            <v>..</v>
          </cell>
          <cell r="K336" t="str">
            <v xml:space="preserve"> </v>
          </cell>
          <cell r="L336" t="str">
            <v>..</v>
          </cell>
          <cell r="M336" t="str">
            <v xml:space="preserve"> </v>
          </cell>
          <cell r="N336" t="str">
            <v>..</v>
          </cell>
          <cell r="O336" t="str">
            <v xml:space="preserve"> </v>
          </cell>
        </row>
        <row r="337">
          <cell r="A337" t="str">
            <v>23.  Basic Metals, Ferrous</v>
          </cell>
          <cell r="B337">
            <v>103</v>
          </cell>
          <cell r="C337" t="str">
            <v xml:space="preserve"> </v>
          </cell>
          <cell r="D337" t="str">
            <v>..</v>
          </cell>
          <cell r="E337" t="str">
            <v xml:space="preserve"> </v>
          </cell>
          <cell r="F337" t="str">
            <v>..</v>
          </cell>
          <cell r="G337" t="str">
            <v xml:space="preserve"> </v>
          </cell>
          <cell r="H337" t="str">
            <v>..</v>
          </cell>
          <cell r="I337" t="str">
            <v xml:space="preserve"> </v>
          </cell>
          <cell r="J337" t="str">
            <v>..</v>
          </cell>
          <cell r="K337" t="str">
            <v xml:space="preserve"> </v>
          </cell>
          <cell r="L337" t="str">
            <v>..</v>
          </cell>
          <cell r="M337" t="str">
            <v xml:space="preserve"> </v>
          </cell>
          <cell r="N337" t="str">
            <v>..</v>
          </cell>
          <cell r="O337" t="str">
            <v xml:space="preserve"> </v>
          </cell>
        </row>
        <row r="338">
          <cell r="A338" t="str">
            <v>24.  Basic Metals, non-Ferrous</v>
          </cell>
          <cell r="B338">
            <v>103</v>
          </cell>
          <cell r="C338" t="str">
            <v xml:space="preserve"> </v>
          </cell>
          <cell r="D338" t="str">
            <v>..</v>
          </cell>
          <cell r="E338" t="str">
            <v xml:space="preserve"> </v>
          </cell>
          <cell r="F338" t="str">
            <v>..</v>
          </cell>
          <cell r="G338" t="str">
            <v xml:space="preserve"> </v>
          </cell>
          <cell r="H338" t="str">
            <v>..</v>
          </cell>
          <cell r="I338" t="str">
            <v xml:space="preserve"> </v>
          </cell>
          <cell r="J338" t="str">
            <v>..</v>
          </cell>
          <cell r="K338" t="str">
            <v xml:space="preserve"> </v>
          </cell>
          <cell r="L338" t="str">
            <v>..</v>
          </cell>
          <cell r="M338" t="str">
            <v xml:space="preserve"> </v>
          </cell>
          <cell r="N338" t="str">
            <v>..</v>
          </cell>
          <cell r="O338" t="str">
            <v xml:space="preserve"> </v>
          </cell>
        </row>
        <row r="339">
          <cell r="A339" t="str">
            <v>25. Fabricated Metal Products</v>
          </cell>
          <cell r="B339">
            <v>103</v>
          </cell>
          <cell r="C339" t="str">
            <v xml:space="preserve"> </v>
          </cell>
          <cell r="D339" t="str">
            <v>..</v>
          </cell>
          <cell r="E339" t="str">
            <v xml:space="preserve"> </v>
          </cell>
          <cell r="F339" t="str">
            <v>..</v>
          </cell>
          <cell r="G339" t="str">
            <v xml:space="preserve"> </v>
          </cell>
          <cell r="H339" t="str">
            <v>..</v>
          </cell>
          <cell r="I339" t="str">
            <v xml:space="preserve"> </v>
          </cell>
          <cell r="J339" t="str">
            <v>..</v>
          </cell>
          <cell r="K339" t="str">
            <v xml:space="preserve"> </v>
          </cell>
          <cell r="L339" t="str">
            <v>..</v>
          </cell>
          <cell r="M339" t="str">
            <v xml:space="preserve"> </v>
          </cell>
          <cell r="N339" t="str">
            <v>..</v>
          </cell>
          <cell r="O339" t="str">
            <v xml:space="preserve"> </v>
          </cell>
        </row>
        <row r="340">
          <cell r="A340" t="str">
            <v>26. Machinery Equipment, Instruments &amp;</v>
          </cell>
          <cell r="B340" t="str">
            <v xml:space="preserve"> </v>
          </cell>
          <cell r="C340" t="str">
            <v xml:space="preserve"> </v>
          </cell>
          <cell r="D340" t="str">
            <v xml:space="preserve"> </v>
          </cell>
          <cell r="E340" t="str">
            <v xml:space="preserve"> </v>
          </cell>
          <cell r="F340" t="str">
            <v xml:space="preserve"> </v>
          </cell>
          <cell r="G340" t="str">
            <v xml:space="preserve"> </v>
          </cell>
          <cell r="H340" t="str">
            <v xml:space="preserve"> </v>
          </cell>
          <cell r="I340" t="str">
            <v xml:space="preserve"> </v>
          </cell>
          <cell r="J340" t="str">
            <v xml:space="preserve"> </v>
          </cell>
          <cell r="K340" t="str">
            <v xml:space="preserve"> </v>
          </cell>
          <cell r="L340" t="str">
            <v xml:space="preserve"> </v>
          </cell>
          <cell r="M340" t="str">
            <v xml:space="preserve"> </v>
          </cell>
          <cell r="N340" t="str">
            <v xml:space="preserve"> </v>
          </cell>
          <cell r="O340" t="str">
            <v xml:space="preserve"> </v>
          </cell>
        </row>
        <row r="341">
          <cell r="A341" t="str">
            <v xml:space="preserve">    Transport Equipment</v>
          </cell>
          <cell r="B341">
            <v>103</v>
          </cell>
          <cell r="C341" t="str">
            <v xml:space="preserve"> </v>
          </cell>
          <cell r="D341" t="str">
            <v>..</v>
          </cell>
          <cell r="E341" t="str">
            <v xml:space="preserve"> </v>
          </cell>
          <cell r="F341" t="str">
            <v>..</v>
          </cell>
          <cell r="G341" t="str">
            <v xml:space="preserve"> </v>
          </cell>
          <cell r="H341" t="str">
            <v>..</v>
          </cell>
          <cell r="I341" t="str">
            <v xml:space="preserve"> </v>
          </cell>
          <cell r="J341" t="str">
            <v>..</v>
          </cell>
          <cell r="K341" t="str">
            <v xml:space="preserve"> </v>
          </cell>
          <cell r="L341" t="str">
            <v>..</v>
          </cell>
          <cell r="M341" t="str">
            <v xml:space="preserve"> </v>
          </cell>
          <cell r="N341" t="str">
            <v>..</v>
          </cell>
          <cell r="O341" t="str">
            <v xml:space="preserve"> </v>
          </cell>
        </row>
        <row r="342">
          <cell r="A342" t="str">
            <v>27.  Machinery, nec</v>
          </cell>
          <cell r="B342">
            <v>103</v>
          </cell>
          <cell r="C342" t="str">
            <v xml:space="preserve"> </v>
          </cell>
          <cell r="D342" t="str">
            <v>..</v>
          </cell>
          <cell r="E342" t="str">
            <v xml:space="preserve"> </v>
          </cell>
          <cell r="F342" t="str">
            <v>..</v>
          </cell>
          <cell r="G342" t="str">
            <v xml:space="preserve"> </v>
          </cell>
          <cell r="H342" t="str">
            <v>..</v>
          </cell>
          <cell r="I342" t="str">
            <v xml:space="preserve"> </v>
          </cell>
          <cell r="J342" t="str">
            <v>..</v>
          </cell>
          <cell r="K342" t="str">
            <v xml:space="preserve"> </v>
          </cell>
          <cell r="L342" t="str">
            <v>..</v>
          </cell>
          <cell r="M342" t="str">
            <v xml:space="preserve"> </v>
          </cell>
          <cell r="N342" t="str">
            <v>..</v>
          </cell>
          <cell r="O342" t="str">
            <v xml:space="preserve"> </v>
          </cell>
        </row>
        <row r="343">
          <cell r="A343" t="str">
            <v>28.  Office, Account. &amp; Computing Machin.</v>
          </cell>
          <cell r="B343">
            <v>103</v>
          </cell>
          <cell r="C343" t="str">
            <v xml:space="preserve"> </v>
          </cell>
          <cell r="D343" t="str">
            <v>..</v>
          </cell>
          <cell r="E343" t="str">
            <v xml:space="preserve"> </v>
          </cell>
          <cell r="F343" t="str">
            <v>..</v>
          </cell>
          <cell r="G343" t="str">
            <v xml:space="preserve"> </v>
          </cell>
          <cell r="H343" t="str">
            <v>..</v>
          </cell>
          <cell r="I343" t="str">
            <v xml:space="preserve"> </v>
          </cell>
          <cell r="J343" t="str">
            <v>..</v>
          </cell>
          <cell r="K343" t="str">
            <v xml:space="preserve"> </v>
          </cell>
          <cell r="L343" t="str">
            <v>..</v>
          </cell>
          <cell r="M343" t="str">
            <v xml:space="preserve"> </v>
          </cell>
          <cell r="N343" t="str">
            <v>..</v>
          </cell>
          <cell r="O343" t="str">
            <v xml:space="preserve"> </v>
          </cell>
        </row>
        <row r="344">
          <cell r="A344" t="str">
            <v>29.  Electrical Machinery</v>
          </cell>
          <cell r="B344">
            <v>103</v>
          </cell>
          <cell r="C344" t="str">
            <v xml:space="preserve"> </v>
          </cell>
          <cell r="D344" t="str">
            <v>..</v>
          </cell>
          <cell r="E344" t="str">
            <v xml:space="preserve"> </v>
          </cell>
          <cell r="F344" t="str">
            <v>..</v>
          </cell>
          <cell r="G344" t="str">
            <v xml:space="preserve"> </v>
          </cell>
          <cell r="H344" t="str">
            <v>..</v>
          </cell>
          <cell r="I344" t="str">
            <v xml:space="preserve"> </v>
          </cell>
          <cell r="J344" t="str">
            <v>..</v>
          </cell>
          <cell r="K344" t="str">
            <v xml:space="preserve"> </v>
          </cell>
          <cell r="L344" t="str">
            <v>..</v>
          </cell>
          <cell r="M344" t="str">
            <v xml:space="preserve"> </v>
          </cell>
          <cell r="N344" t="str">
            <v>..</v>
          </cell>
          <cell r="O344" t="str">
            <v xml:space="preserve"> </v>
          </cell>
        </row>
        <row r="345">
          <cell r="A345" t="str">
            <v>30.  Electro. Equip.(Radio, TV &amp; Commun.)</v>
          </cell>
          <cell r="B345">
            <v>103</v>
          </cell>
          <cell r="C345" t="str">
            <v xml:space="preserve"> </v>
          </cell>
          <cell r="D345" t="str">
            <v>..</v>
          </cell>
          <cell r="E345" t="str">
            <v xml:space="preserve"> </v>
          </cell>
          <cell r="F345" t="str">
            <v>..</v>
          </cell>
          <cell r="G345" t="str">
            <v xml:space="preserve"> </v>
          </cell>
          <cell r="H345" t="str">
            <v>..</v>
          </cell>
          <cell r="I345" t="str">
            <v xml:space="preserve"> </v>
          </cell>
          <cell r="J345" t="str">
            <v>..</v>
          </cell>
          <cell r="K345" t="str">
            <v xml:space="preserve"> </v>
          </cell>
          <cell r="L345" t="str">
            <v>..</v>
          </cell>
          <cell r="M345" t="str">
            <v xml:space="preserve"> </v>
          </cell>
          <cell r="N345" t="str">
            <v>..</v>
          </cell>
          <cell r="O345" t="str">
            <v xml:space="preserve"> </v>
          </cell>
        </row>
        <row r="346">
          <cell r="A346" t="str">
            <v>31.    Electro. Comp. (inc. Semi-Conduc.)</v>
          </cell>
          <cell r="B346">
            <v>103</v>
          </cell>
          <cell r="C346" t="str">
            <v xml:space="preserve"> </v>
          </cell>
          <cell r="D346" t="str">
            <v>..</v>
          </cell>
          <cell r="E346" t="str">
            <v xml:space="preserve"> </v>
          </cell>
          <cell r="F346" t="str">
            <v>..</v>
          </cell>
          <cell r="G346" t="str">
            <v xml:space="preserve"> </v>
          </cell>
          <cell r="H346" t="str">
            <v>..</v>
          </cell>
          <cell r="I346" t="str">
            <v xml:space="preserve"> </v>
          </cell>
          <cell r="J346" t="str">
            <v>..</v>
          </cell>
          <cell r="K346" t="str">
            <v xml:space="preserve"> </v>
          </cell>
          <cell r="L346" t="str">
            <v>..</v>
          </cell>
          <cell r="M346" t="str">
            <v xml:space="preserve"> </v>
          </cell>
          <cell r="N346" t="str">
            <v>..</v>
          </cell>
          <cell r="O346" t="str">
            <v xml:space="preserve"> </v>
          </cell>
        </row>
        <row r="347">
          <cell r="A347" t="str">
            <v>32.    TV, Radio &amp; Communications Equipm.</v>
          </cell>
          <cell r="B347">
            <v>103</v>
          </cell>
          <cell r="C347" t="str">
            <v xml:space="preserve"> </v>
          </cell>
          <cell r="D347" t="str">
            <v>..</v>
          </cell>
          <cell r="E347" t="str">
            <v xml:space="preserve"> </v>
          </cell>
          <cell r="F347" t="str">
            <v>..</v>
          </cell>
          <cell r="G347" t="str">
            <v xml:space="preserve"> </v>
          </cell>
          <cell r="H347" t="str">
            <v>..</v>
          </cell>
          <cell r="I347" t="str">
            <v xml:space="preserve"> </v>
          </cell>
          <cell r="J347" t="str">
            <v>..</v>
          </cell>
          <cell r="K347" t="str">
            <v xml:space="preserve"> </v>
          </cell>
          <cell r="L347" t="str">
            <v>..</v>
          </cell>
          <cell r="M347" t="str">
            <v xml:space="preserve"> </v>
          </cell>
          <cell r="N347" t="str">
            <v>..</v>
          </cell>
          <cell r="O347" t="str">
            <v xml:space="preserve"> </v>
          </cell>
        </row>
        <row r="348">
          <cell r="A348" t="str">
            <v>33.  Instruments, Watches &amp; Clocks</v>
          </cell>
          <cell r="B348">
            <v>103</v>
          </cell>
          <cell r="C348" t="str">
            <v xml:space="preserve"> </v>
          </cell>
          <cell r="D348" t="str">
            <v>..</v>
          </cell>
          <cell r="E348" t="str">
            <v xml:space="preserve"> </v>
          </cell>
          <cell r="F348" t="str">
            <v>..</v>
          </cell>
          <cell r="G348" t="str">
            <v xml:space="preserve"> </v>
          </cell>
          <cell r="H348" t="str">
            <v>..</v>
          </cell>
          <cell r="I348" t="str">
            <v xml:space="preserve"> </v>
          </cell>
          <cell r="J348" t="str">
            <v>..</v>
          </cell>
          <cell r="K348" t="str">
            <v xml:space="preserve"> </v>
          </cell>
          <cell r="L348" t="str">
            <v>..</v>
          </cell>
          <cell r="M348" t="str">
            <v xml:space="preserve"> </v>
          </cell>
          <cell r="N348" t="str">
            <v>..</v>
          </cell>
          <cell r="O348" t="str">
            <v xml:space="preserve"> </v>
          </cell>
        </row>
        <row r="349">
          <cell r="A349" t="str">
            <v>34.  Motor Vehicles</v>
          </cell>
          <cell r="B349">
            <v>103</v>
          </cell>
          <cell r="C349" t="str">
            <v xml:space="preserve"> </v>
          </cell>
          <cell r="D349" t="str">
            <v>..</v>
          </cell>
          <cell r="E349" t="str">
            <v xml:space="preserve"> </v>
          </cell>
          <cell r="F349" t="str">
            <v>..</v>
          </cell>
          <cell r="G349" t="str">
            <v xml:space="preserve"> </v>
          </cell>
          <cell r="H349" t="str">
            <v>..</v>
          </cell>
          <cell r="I349" t="str">
            <v xml:space="preserve"> </v>
          </cell>
          <cell r="J349" t="str">
            <v>..</v>
          </cell>
          <cell r="K349" t="str">
            <v xml:space="preserve"> </v>
          </cell>
          <cell r="L349" t="str">
            <v>..</v>
          </cell>
          <cell r="M349" t="str">
            <v xml:space="preserve"> </v>
          </cell>
          <cell r="N349" t="str">
            <v>..</v>
          </cell>
          <cell r="O349" t="str">
            <v xml:space="preserve"> </v>
          </cell>
        </row>
        <row r="350">
          <cell r="A350" t="str">
            <v>35.  Other Transport Equipment</v>
          </cell>
          <cell r="B350">
            <v>103</v>
          </cell>
          <cell r="C350" t="str">
            <v xml:space="preserve"> </v>
          </cell>
          <cell r="D350" t="str">
            <v>..</v>
          </cell>
          <cell r="E350" t="str">
            <v xml:space="preserve"> </v>
          </cell>
          <cell r="F350" t="str">
            <v>..</v>
          </cell>
          <cell r="G350" t="str">
            <v xml:space="preserve"> </v>
          </cell>
          <cell r="H350" t="str">
            <v>..</v>
          </cell>
          <cell r="I350" t="str">
            <v xml:space="preserve"> </v>
          </cell>
          <cell r="J350" t="str">
            <v>..</v>
          </cell>
          <cell r="K350" t="str">
            <v xml:space="preserve"> </v>
          </cell>
          <cell r="L350" t="str">
            <v>..</v>
          </cell>
          <cell r="M350" t="str">
            <v xml:space="preserve"> </v>
          </cell>
          <cell r="N350" t="str">
            <v>..</v>
          </cell>
          <cell r="O350" t="str">
            <v xml:space="preserve"> </v>
          </cell>
        </row>
        <row r="351">
          <cell r="A351" t="str">
            <v>36.    Ships</v>
          </cell>
          <cell r="B351">
            <v>103</v>
          </cell>
          <cell r="C351" t="str">
            <v xml:space="preserve"> </v>
          </cell>
          <cell r="D351" t="str">
            <v>..</v>
          </cell>
          <cell r="E351" t="str">
            <v xml:space="preserve"> </v>
          </cell>
          <cell r="F351" t="str">
            <v>..</v>
          </cell>
          <cell r="G351" t="str">
            <v xml:space="preserve"> </v>
          </cell>
          <cell r="H351" t="str">
            <v>..</v>
          </cell>
          <cell r="I351" t="str">
            <v xml:space="preserve"> </v>
          </cell>
          <cell r="J351" t="str">
            <v>..</v>
          </cell>
          <cell r="K351" t="str">
            <v xml:space="preserve"> </v>
          </cell>
          <cell r="L351" t="str">
            <v>..</v>
          </cell>
          <cell r="M351" t="str">
            <v xml:space="preserve"> </v>
          </cell>
          <cell r="N351" t="str">
            <v>..</v>
          </cell>
          <cell r="O351" t="str">
            <v xml:space="preserve"> </v>
          </cell>
        </row>
        <row r="352">
          <cell r="A352" t="str">
            <v>37.    Aerospace</v>
          </cell>
          <cell r="B352">
            <v>103</v>
          </cell>
          <cell r="C352" t="str">
            <v xml:space="preserve"> </v>
          </cell>
          <cell r="D352" t="str">
            <v>..</v>
          </cell>
          <cell r="E352" t="str">
            <v xml:space="preserve"> </v>
          </cell>
          <cell r="F352" t="str">
            <v>..</v>
          </cell>
          <cell r="G352" t="str">
            <v xml:space="preserve"> </v>
          </cell>
          <cell r="H352" t="str">
            <v>..</v>
          </cell>
          <cell r="I352" t="str">
            <v xml:space="preserve"> </v>
          </cell>
          <cell r="J352" t="str">
            <v>..</v>
          </cell>
          <cell r="K352" t="str">
            <v xml:space="preserve"> </v>
          </cell>
          <cell r="L352" t="str">
            <v>..</v>
          </cell>
          <cell r="M352" t="str">
            <v xml:space="preserve"> </v>
          </cell>
          <cell r="N352" t="str">
            <v>..</v>
          </cell>
          <cell r="O352" t="str">
            <v xml:space="preserve"> </v>
          </cell>
        </row>
        <row r="353">
          <cell r="A353" t="str">
            <v>38.    Other Transport nec</v>
          </cell>
          <cell r="B353">
            <v>103</v>
          </cell>
          <cell r="C353" t="str">
            <v xml:space="preserve"> </v>
          </cell>
          <cell r="D353" t="str">
            <v>..</v>
          </cell>
          <cell r="E353" t="str">
            <v xml:space="preserve"> </v>
          </cell>
          <cell r="F353" t="str">
            <v>..</v>
          </cell>
          <cell r="G353" t="str">
            <v xml:space="preserve"> </v>
          </cell>
          <cell r="H353" t="str">
            <v>..</v>
          </cell>
          <cell r="I353" t="str">
            <v xml:space="preserve"> </v>
          </cell>
          <cell r="J353" t="str">
            <v>..</v>
          </cell>
          <cell r="K353" t="str">
            <v xml:space="preserve"> </v>
          </cell>
          <cell r="L353" t="str">
            <v>..</v>
          </cell>
          <cell r="M353" t="str">
            <v xml:space="preserve"> </v>
          </cell>
          <cell r="N353" t="str">
            <v>..</v>
          </cell>
          <cell r="O353" t="str">
            <v xml:space="preserve"> </v>
          </cell>
        </row>
        <row r="354">
          <cell r="A354" t="str">
            <v>39. Furniture, Other Manufacturing nec</v>
          </cell>
          <cell r="B354">
            <v>103</v>
          </cell>
          <cell r="C354" t="str">
            <v xml:space="preserve"> </v>
          </cell>
          <cell r="D354" t="str">
            <v>..</v>
          </cell>
          <cell r="E354" t="str">
            <v xml:space="preserve"> </v>
          </cell>
          <cell r="F354" t="str">
            <v>..</v>
          </cell>
          <cell r="G354" t="str">
            <v xml:space="preserve"> </v>
          </cell>
          <cell r="H354" t="str">
            <v>..</v>
          </cell>
          <cell r="I354" t="str">
            <v xml:space="preserve"> </v>
          </cell>
          <cell r="J354" t="str">
            <v>..</v>
          </cell>
          <cell r="K354" t="str">
            <v xml:space="preserve"> </v>
          </cell>
          <cell r="L354" t="str">
            <v>..</v>
          </cell>
          <cell r="M354" t="str">
            <v xml:space="preserve"> </v>
          </cell>
          <cell r="N354" t="str">
            <v>..</v>
          </cell>
          <cell r="O354" t="str">
            <v xml:space="preserve"> </v>
          </cell>
        </row>
        <row r="355">
          <cell r="A355" t="str">
            <v>40.  Furniture</v>
          </cell>
          <cell r="B355">
            <v>103</v>
          </cell>
          <cell r="C355" t="str">
            <v xml:space="preserve"> </v>
          </cell>
          <cell r="D355" t="str">
            <v>..</v>
          </cell>
          <cell r="E355" t="str">
            <v xml:space="preserve"> </v>
          </cell>
          <cell r="F355" t="str">
            <v>..</v>
          </cell>
          <cell r="G355" t="str">
            <v xml:space="preserve"> </v>
          </cell>
          <cell r="H355" t="str">
            <v>..</v>
          </cell>
          <cell r="I355" t="str">
            <v xml:space="preserve"> </v>
          </cell>
          <cell r="J355" t="str">
            <v>..</v>
          </cell>
          <cell r="K355" t="str">
            <v xml:space="preserve"> </v>
          </cell>
          <cell r="L355" t="str">
            <v>..</v>
          </cell>
          <cell r="M355" t="str">
            <v xml:space="preserve"> </v>
          </cell>
          <cell r="N355" t="str">
            <v>..</v>
          </cell>
          <cell r="O355" t="str">
            <v xml:space="preserve"> </v>
          </cell>
        </row>
        <row r="356">
          <cell r="A356" t="str">
            <v>41.  Other Manufacturing nec</v>
          </cell>
          <cell r="B356">
            <v>103</v>
          </cell>
          <cell r="C356" t="str">
            <v xml:space="preserve"> </v>
          </cell>
          <cell r="D356" t="str">
            <v>..</v>
          </cell>
          <cell r="E356" t="str">
            <v xml:space="preserve"> </v>
          </cell>
          <cell r="F356" t="str">
            <v>..</v>
          </cell>
          <cell r="G356" t="str">
            <v xml:space="preserve"> </v>
          </cell>
          <cell r="H356" t="str">
            <v>..</v>
          </cell>
          <cell r="I356" t="str">
            <v xml:space="preserve"> </v>
          </cell>
          <cell r="J356" t="str">
            <v>..</v>
          </cell>
          <cell r="K356" t="str">
            <v xml:space="preserve"> </v>
          </cell>
          <cell r="L356" t="str">
            <v>..</v>
          </cell>
          <cell r="M356" t="str">
            <v xml:space="preserve"> </v>
          </cell>
          <cell r="N356" t="str">
            <v>..</v>
          </cell>
          <cell r="O356" t="str">
            <v xml:space="preserve"> </v>
          </cell>
        </row>
        <row r="357">
          <cell r="A357" t="str">
            <v>42. Recycling</v>
          </cell>
          <cell r="B357" t="str">
            <v>..</v>
          </cell>
          <cell r="C357" t="str">
            <v xml:space="preserve"> </v>
          </cell>
          <cell r="D357" t="str">
            <v>..</v>
          </cell>
          <cell r="E357" t="str">
            <v xml:space="preserve"> </v>
          </cell>
          <cell r="F357" t="str">
            <v>..</v>
          </cell>
          <cell r="G357" t="str">
            <v xml:space="preserve"> </v>
          </cell>
          <cell r="H357" t="str">
            <v>..</v>
          </cell>
          <cell r="I357" t="str">
            <v xml:space="preserve"> </v>
          </cell>
          <cell r="J357" t="str">
            <v>..</v>
          </cell>
          <cell r="K357" t="str">
            <v xml:space="preserve"> </v>
          </cell>
          <cell r="L357" t="str">
            <v>..</v>
          </cell>
          <cell r="M357" t="str">
            <v xml:space="preserve"> </v>
          </cell>
          <cell r="N357" t="str">
            <v>..</v>
          </cell>
          <cell r="O357" t="str">
            <v xml:space="preserve"> </v>
          </cell>
        </row>
        <row r="358">
          <cell r="A358" t="str">
            <v>43.ELECTRICITY, GAS &amp; WATER SUPPLY</v>
          </cell>
          <cell r="B358">
            <v>103</v>
          </cell>
          <cell r="C358" t="str">
            <v xml:space="preserve"> </v>
          </cell>
          <cell r="D358" t="str">
            <v>..</v>
          </cell>
          <cell r="E358" t="str">
            <v xml:space="preserve"> </v>
          </cell>
          <cell r="F358" t="str">
            <v>..</v>
          </cell>
          <cell r="G358" t="str">
            <v xml:space="preserve"> </v>
          </cell>
          <cell r="H358" t="str">
            <v>..</v>
          </cell>
          <cell r="I358" t="str">
            <v xml:space="preserve"> </v>
          </cell>
          <cell r="J358" t="str">
            <v>..</v>
          </cell>
          <cell r="K358" t="str">
            <v xml:space="preserve"> </v>
          </cell>
          <cell r="L358" t="str">
            <v>..</v>
          </cell>
          <cell r="M358" t="str">
            <v xml:space="preserve"> </v>
          </cell>
          <cell r="N358" t="str">
            <v>..</v>
          </cell>
          <cell r="O358" t="str">
            <v xml:space="preserve"> </v>
          </cell>
        </row>
        <row r="359">
          <cell r="A359" t="str">
            <v>44.CONSTRUCTION</v>
          </cell>
          <cell r="B359">
            <v>103</v>
          </cell>
          <cell r="C359" t="str">
            <v xml:space="preserve"> </v>
          </cell>
          <cell r="D359" t="str">
            <v>..</v>
          </cell>
          <cell r="E359" t="str">
            <v xml:space="preserve"> </v>
          </cell>
          <cell r="F359" t="str">
            <v>..</v>
          </cell>
          <cell r="G359" t="str">
            <v xml:space="preserve"> </v>
          </cell>
          <cell r="H359" t="str">
            <v>..</v>
          </cell>
          <cell r="I359" t="str">
            <v xml:space="preserve"> </v>
          </cell>
          <cell r="J359" t="str">
            <v>..</v>
          </cell>
          <cell r="K359" t="str">
            <v xml:space="preserve"> </v>
          </cell>
          <cell r="L359" t="str">
            <v>..</v>
          </cell>
          <cell r="M359" t="str">
            <v xml:space="preserve"> </v>
          </cell>
          <cell r="N359" t="str">
            <v>..</v>
          </cell>
          <cell r="O359" t="str">
            <v xml:space="preserve"> </v>
          </cell>
        </row>
        <row r="360">
          <cell r="A360" t="str">
            <v>45.SERVICES SECTOR</v>
          </cell>
          <cell r="B360">
            <v>103</v>
          </cell>
          <cell r="C360" t="str">
            <v xml:space="preserve"> </v>
          </cell>
          <cell r="D360" t="str">
            <v>..</v>
          </cell>
          <cell r="E360" t="str">
            <v xml:space="preserve"> </v>
          </cell>
          <cell r="F360" t="str">
            <v>..</v>
          </cell>
          <cell r="G360" t="str">
            <v xml:space="preserve"> </v>
          </cell>
          <cell r="H360" t="str">
            <v>..</v>
          </cell>
          <cell r="I360" t="str">
            <v xml:space="preserve"> </v>
          </cell>
          <cell r="J360" t="str">
            <v>..</v>
          </cell>
          <cell r="K360" t="str">
            <v xml:space="preserve"> </v>
          </cell>
          <cell r="L360" t="str">
            <v>..</v>
          </cell>
          <cell r="M360" t="str">
            <v xml:space="preserve"> </v>
          </cell>
          <cell r="N360" t="str">
            <v>..</v>
          </cell>
          <cell r="O360" t="str">
            <v xml:space="preserve"> </v>
          </cell>
        </row>
        <row r="361">
          <cell r="A361" t="str">
            <v>46. Wholesale,Ret.Trad.,Mot.Veh.Repair etc</v>
          </cell>
          <cell r="B361">
            <v>103</v>
          </cell>
          <cell r="C361" t="str">
            <v xml:space="preserve"> </v>
          </cell>
          <cell r="D361" t="str">
            <v>..</v>
          </cell>
          <cell r="E361" t="str">
            <v xml:space="preserve"> </v>
          </cell>
          <cell r="F361" t="str">
            <v>..</v>
          </cell>
          <cell r="G361" t="str">
            <v xml:space="preserve"> </v>
          </cell>
          <cell r="H361" t="str">
            <v>..</v>
          </cell>
          <cell r="I361" t="str">
            <v xml:space="preserve"> </v>
          </cell>
          <cell r="J361" t="str">
            <v>..</v>
          </cell>
          <cell r="K361" t="str">
            <v xml:space="preserve"> </v>
          </cell>
          <cell r="L361" t="str">
            <v>..</v>
          </cell>
          <cell r="M361" t="str">
            <v xml:space="preserve"> </v>
          </cell>
          <cell r="N361" t="str">
            <v>..</v>
          </cell>
          <cell r="O361" t="str">
            <v xml:space="preserve"> </v>
          </cell>
        </row>
        <row r="362">
          <cell r="A362" t="str">
            <v>47. Hotels &amp; Restaurants</v>
          </cell>
          <cell r="B362">
            <v>103</v>
          </cell>
          <cell r="C362" t="str">
            <v xml:space="preserve"> </v>
          </cell>
          <cell r="D362" t="str">
            <v>..</v>
          </cell>
          <cell r="E362" t="str">
            <v xml:space="preserve"> </v>
          </cell>
          <cell r="F362" t="str">
            <v>..</v>
          </cell>
          <cell r="G362" t="str">
            <v xml:space="preserve"> </v>
          </cell>
          <cell r="H362" t="str">
            <v>..</v>
          </cell>
          <cell r="I362" t="str">
            <v xml:space="preserve"> </v>
          </cell>
          <cell r="J362" t="str">
            <v>..</v>
          </cell>
          <cell r="K362" t="str">
            <v xml:space="preserve"> </v>
          </cell>
          <cell r="L362" t="str">
            <v>..</v>
          </cell>
          <cell r="M362" t="str">
            <v xml:space="preserve"> </v>
          </cell>
          <cell r="N362" t="str">
            <v>..</v>
          </cell>
          <cell r="O362" t="str">
            <v xml:space="preserve"> </v>
          </cell>
        </row>
        <row r="363">
          <cell r="A363" t="str">
            <v>48. Transport &amp; Storage</v>
          </cell>
          <cell r="B363">
            <v>103</v>
          </cell>
          <cell r="C363" t="str">
            <v xml:space="preserve"> </v>
          </cell>
          <cell r="D363" t="str">
            <v>..</v>
          </cell>
          <cell r="E363" t="str">
            <v xml:space="preserve"> </v>
          </cell>
          <cell r="F363" t="str">
            <v>..</v>
          </cell>
          <cell r="G363" t="str">
            <v xml:space="preserve"> </v>
          </cell>
          <cell r="H363" t="str">
            <v>..</v>
          </cell>
          <cell r="I363" t="str">
            <v xml:space="preserve"> </v>
          </cell>
          <cell r="J363" t="str">
            <v>..</v>
          </cell>
          <cell r="K363" t="str">
            <v xml:space="preserve"> </v>
          </cell>
          <cell r="L363" t="str">
            <v>..</v>
          </cell>
          <cell r="M363" t="str">
            <v xml:space="preserve"> </v>
          </cell>
          <cell r="N363" t="str">
            <v>..</v>
          </cell>
          <cell r="O363" t="str">
            <v xml:space="preserve"> </v>
          </cell>
        </row>
        <row r="364">
          <cell r="A364" t="str">
            <v>49. Communications</v>
          </cell>
          <cell r="B364">
            <v>103</v>
          </cell>
          <cell r="C364" t="str">
            <v xml:space="preserve"> </v>
          </cell>
          <cell r="D364" t="str">
            <v>..</v>
          </cell>
          <cell r="E364" t="str">
            <v xml:space="preserve"> </v>
          </cell>
          <cell r="F364" t="str">
            <v>..</v>
          </cell>
          <cell r="G364" t="str">
            <v xml:space="preserve"> </v>
          </cell>
          <cell r="H364" t="str">
            <v>..</v>
          </cell>
          <cell r="I364" t="str">
            <v xml:space="preserve"> </v>
          </cell>
          <cell r="J364" t="str">
            <v>..</v>
          </cell>
          <cell r="K364" t="str">
            <v xml:space="preserve"> </v>
          </cell>
          <cell r="L364" t="str">
            <v>..</v>
          </cell>
          <cell r="M364" t="str">
            <v xml:space="preserve"> </v>
          </cell>
          <cell r="N364" t="str">
            <v>..</v>
          </cell>
          <cell r="O364" t="str">
            <v xml:space="preserve"> </v>
          </cell>
        </row>
        <row r="365">
          <cell r="A365" t="str">
            <v>50.  Post</v>
          </cell>
          <cell r="B365">
            <v>103</v>
          </cell>
          <cell r="C365" t="str">
            <v xml:space="preserve"> </v>
          </cell>
          <cell r="D365" t="str">
            <v>..</v>
          </cell>
          <cell r="E365" t="str">
            <v xml:space="preserve"> </v>
          </cell>
          <cell r="F365" t="str">
            <v>..</v>
          </cell>
          <cell r="G365" t="str">
            <v xml:space="preserve"> </v>
          </cell>
          <cell r="H365" t="str">
            <v>..</v>
          </cell>
          <cell r="I365" t="str">
            <v xml:space="preserve"> </v>
          </cell>
          <cell r="J365" t="str">
            <v>..</v>
          </cell>
          <cell r="K365" t="str">
            <v xml:space="preserve"> </v>
          </cell>
          <cell r="L365" t="str">
            <v>..</v>
          </cell>
          <cell r="M365" t="str">
            <v xml:space="preserve"> </v>
          </cell>
          <cell r="N365" t="str">
            <v>..</v>
          </cell>
          <cell r="O365" t="str">
            <v xml:space="preserve"> </v>
          </cell>
        </row>
        <row r="366">
          <cell r="A366" t="str">
            <v>51.  Telecommunications</v>
          </cell>
          <cell r="B366">
            <v>103</v>
          </cell>
          <cell r="C366" t="str">
            <v xml:space="preserve"> </v>
          </cell>
          <cell r="D366" t="str">
            <v>..</v>
          </cell>
          <cell r="E366" t="str">
            <v xml:space="preserve"> </v>
          </cell>
          <cell r="F366" t="str">
            <v>..</v>
          </cell>
          <cell r="G366" t="str">
            <v xml:space="preserve"> </v>
          </cell>
          <cell r="H366" t="str">
            <v>..</v>
          </cell>
          <cell r="I366" t="str">
            <v xml:space="preserve"> </v>
          </cell>
          <cell r="J366" t="str">
            <v>..</v>
          </cell>
          <cell r="K366" t="str">
            <v xml:space="preserve"> </v>
          </cell>
          <cell r="L366" t="str">
            <v>..</v>
          </cell>
          <cell r="M366" t="str">
            <v xml:space="preserve"> </v>
          </cell>
          <cell r="N366" t="str">
            <v>..</v>
          </cell>
          <cell r="O366" t="str">
            <v xml:space="preserve"> </v>
          </cell>
        </row>
        <row r="367">
          <cell r="A367" t="str">
            <v>52. Financ. Intermediation (inc. Insur.)</v>
          </cell>
          <cell r="B367">
            <v>103</v>
          </cell>
          <cell r="C367" t="str">
            <v xml:space="preserve"> </v>
          </cell>
          <cell r="D367" t="str">
            <v>..</v>
          </cell>
          <cell r="E367" t="str">
            <v xml:space="preserve"> </v>
          </cell>
          <cell r="F367" t="str">
            <v>..</v>
          </cell>
          <cell r="G367" t="str">
            <v xml:space="preserve"> </v>
          </cell>
          <cell r="H367" t="str">
            <v>..</v>
          </cell>
          <cell r="I367" t="str">
            <v xml:space="preserve"> </v>
          </cell>
          <cell r="J367" t="str">
            <v>..</v>
          </cell>
          <cell r="K367" t="str">
            <v xml:space="preserve"> </v>
          </cell>
          <cell r="L367" t="str">
            <v>..</v>
          </cell>
          <cell r="M367" t="str">
            <v xml:space="preserve"> </v>
          </cell>
          <cell r="N367" t="str">
            <v>..</v>
          </cell>
          <cell r="O367" t="str">
            <v xml:space="preserve"> </v>
          </cell>
        </row>
        <row r="368">
          <cell r="A368" t="str">
            <v>53. Real Estate, Renting &amp; Busin. Activ.</v>
          </cell>
          <cell r="B368">
            <v>103</v>
          </cell>
          <cell r="C368" t="str">
            <v xml:space="preserve"> </v>
          </cell>
          <cell r="D368" t="str">
            <v>..</v>
          </cell>
          <cell r="E368" t="str">
            <v xml:space="preserve"> </v>
          </cell>
          <cell r="F368" t="str">
            <v>..</v>
          </cell>
          <cell r="G368" t="str">
            <v xml:space="preserve"> </v>
          </cell>
          <cell r="H368" t="str">
            <v>..</v>
          </cell>
          <cell r="I368" t="str">
            <v xml:space="preserve"> </v>
          </cell>
          <cell r="J368" t="str">
            <v>..</v>
          </cell>
          <cell r="K368" t="str">
            <v xml:space="preserve"> </v>
          </cell>
          <cell r="L368" t="str">
            <v>..</v>
          </cell>
          <cell r="M368" t="str">
            <v xml:space="preserve"> </v>
          </cell>
          <cell r="N368" t="str">
            <v>..</v>
          </cell>
          <cell r="O368" t="str">
            <v xml:space="preserve"> </v>
          </cell>
        </row>
        <row r="369">
          <cell r="A369" t="str">
            <v>54.  Computer &amp; Related Activities</v>
          </cell>
          <cell r="B369">
            <v>103</v>
          </cell>
          <cell r="C369" t="str">
            <v xml:space="preserve"> </v>
          </cell>
          <cell r="D369" t="str">
            <v>..</v>
          </cell>
          <cell r="E369" t="str">
            <v xml:space="preserve"> </v>
          </cell>
          <cell r="F369" t="str">
            <v>..</v>
          </cell>
          <cell r="G369" t="str">
            <v xml:space="preserve"> </v>
          </cell>
          <cell r="H369" t="str">
            <v>..</v>
          </cell>
          <cell r="I369" t="str">
            <v xml:space="preserve"> </v>
          </cell>
          <cell r="J369" t="str">
            <v>..</v>
          </cell>
          <cell r="K369" t="str">
            <v xml:space="preserve"> </v>
          </cell>
          <cell r="L369" t="str">
            <v>..</v>
          </cell>
          <cell r="M369" t="str">
            <v xml:space="preserve"> </v>
          </cell>
          <cell r="N369" t="str">
            <v>..</v>
          </cell>
          <cell r="O369" t="str">
            <v xml:space="preserve"> </v>
          </cell>
        </row>
        <row r="370">
          <cell r="A370" t="str">
            <v>55.    Software Consultancy</v>
          </cell>
          <cell r="B370">
            <v>103</v>
          </cell>
          <cell r="C370" t="str">
            <v xml:space="preserve"> </v>
          </cell>
          <cell r="D370" t="str">
            <v>..</v>
          </cell>
          <cell r="E370" t="str">
            <v xml:space="preserve"> </v>
          </cell>
          <cell r="F370" t="str">
            <v>..</v>
          </cell>
          <cell r="G370" t="str">
            <v xml:space="preserve"> </v>
          </cell>
          <cell r="H370" t="str">
            <v>..</v>
          </cell>
          <cell r="I370" t="str">
            <v xml:space="preserve"> </v>
          </cell>
          <cell r="J370" t="str">
            <v>..</v>
          </cell>
          <cell r="K370" t="str">
            <v xml:space="preserve"> </v>
          </cell>
          <cell r="L370" t="str">
            <v>..</v>
          </cell>
          <cell r="M370" t="str">
            <v xml:space="preserve"> </v>
          </cell>
          <cell r="N370" t="str">
            <v>..</v>
          </cell>
          <cell r="O370" t="str">
            <v xml:space="preserve"> </v>
          </cell>
        </row>
        <row r="371">
          <cell r="A371" t="str">
            <v>56.    Other Computer Services nec</v>
          </cell>
          <cell r="B371">
            <v>103</v>
          </cell>
          <cell r="C371" t="str">
            <v xml:space="preserve"> </v>
          </cell>
          <cell r="D371" t="str">
            <v>..</v>
          </cell>
          <cell r="E371" t="str">
            <v xml:space="preserve"> </v>
          </cell>
          <cell r="F371" t="str">
            <v>..</v>
          </cell>
          <cell r="G371" t="str">
            <v xml:space="preserve"> </v>
          </cell>
          <cell r="H371" t="str">
            <v>..</v>
          </cell>
          <cell r="I371" t="str">
            <v xml:space="preserve"> </v>
          </cell>
          <cell r="J371" t="str">
            <v>..</v>
          </cell>
          <cell r="K371" t="str">
            <v xml:space="preserve"> </v>
          </cell>
          <cell r="L371" t="str">
            <v>..</v>
          </cell>
          <cell r="M371" t="str">
            <v xml:space="preserve"> </v>
          </cell>
          <cell r="N371" t="str">
            <v>..</v>
          </cell>
          <cell r="O371" t="str">
            <v xml:space="preserve"> </v>
          </cell>
        </row>
        <row r="372">
          <cell r="A372" t="str">
            <v>57.  Research &amp; Development</v>
          </cell>
          <cell r="B372">
            <v>103</v>
          </cell>
          <cell r="C372" t="str">
            <v xml:space="preserve"> </v>
          </cell>
          <cell r="D372" t="str">
            <v>..</v>
          </cell>
          <cell r="E372" t="str">
            <v xml:space="preserve"> </v>
          </cell>
          <cell r="F372" t="str">
            <v>..</v>
          </cell>
          <cell r="G372" t="str">
            <v xml:space="preserve"> </v>
          </cell>
          <cell r="H372" t="str">
            <v>..</v>
          </cell>
          <cell r="I372" t="str">
            <v xml:space="preserve"> </v>
          </cell>
          <cell r="J372" t="str">
            <v>..</v>
          </cell>
          <cell r="K372" t="str">
            <v xml:space="preserve"> </v>
          </cell>
          <cell r="L372" t="str">
            <v>..</v>
          </cell>
          <cell r="M372" t="str">
            <v xml:space="preserve"> </v>
          </cell>
          <cell r="N372" t="str">
            <v>..</v>
          </cell>
          <cell r="O372" t="str">
            <v xml:space="preserve"> </v>
          </cell>
        </row>
        <row r="373">
          <cell r="A373" t="str">
            <v>58.  Other Business Activities nec</v>
          </cell>
          <cell r="B373">
            <v>103</v>
          </cell>
          <cell r="C373" t="str">
            <v xml:space="preserve"> </v>
          </cell>
          <cell r="D373" t="str">
            <v>..</v>
          </cell>
          <cell r="E373" t="str">
            <v xml:space="preserve"> </v>
          </cell>
          <cell r="F373" t="str">
            <v>..</v>
          </cell>
          <cell r="G373" t="str">
            <v xml:space="preserve"> </v>
          </cell>
          <cell r="H373" t="str">
            <v>..</v>
          </cell>
          <cell r="I373" t="str">
            <v xml:space="preserve"> </v>
          </cell>
          <cell r="J373" t="str">
            <v>..</v>
          </cell>
          <cell r="K373" t="str">
            <v xml:space="preserve"> </v>
          </cell>
          <cell r="L373" t="str">
            <v>..</v>
          </cell>
          <cell r="M373" t="str">
            <v xml:space="preserve"> </v>
          </cell>
          <cell r="N373" t="str">
            <v>..</v>
          </cell>
          <cell r="O373" t="str">
            <v xml:space="preserve"> </v>
          </cell>
        </row>
        <row r="374">
          <cell r="A374" t="str">
            <v>59. Comm., Soc. &amp; Pers. Serv. Activ.,etc.</v>
          </cell>
          <cell r="B374">
            <v>103</v>
          </cell>
          <cell r="C374" t="str">
            <v xml:space="preserve"> </v>
          </cell>
          <cell r="D374" t="str">
            <v>..</v>
          </cell>
          <cell r="E374" t="str">
            <v xml:space="preserve"> </v>
          </cell>
          <cell r="F374" t="str">
            <v>..</v>
          </cell>
          <cell r="G374" t="str">
            <v xml:space="preserve"> </v>
          </cell>
          <cell r="H374" t="str">
            <v>..</v>
          </cell>
          <cell r="I374" t="str">
            <v xml:space="preserve"> </v>
          </cell>
          <cell r="J374" t="str">
            <v>..</v>
          </cell>
          <cell r="K374" t="str">
            <v xml:space="preserve"> </v>
          </cell>
          <cell r="L374" t="str">
            <v>..</v>
          </cell>
          <cell r="M374" t="str">
            <v xml:space="preserve"> </v>
          </cell>
          <cell r="N374" t="str">
            <v>..</v>
          </cell>
          <cell r="O374" t="str">
            <v xml:space="preserve"> </v>
          </cell>
        </row>
        <row r="375">
          <cell r="A375" t="str">
            <v>60.GRAND TOTAL</v>
          </cell>
          <cell r="B375">
            <v>103</v>
          </cell>
          <cell r="C375" t="str">
            <v xml:space="preserve"> </v>
          </cell>
          <cell r="D375" t="str">
            <v>..</v>
          </cell>
          <cell r="E375" t="str">
            <v xml:space="preserve"> </v>
          </cell>
          <cell r="F375" t="str">
            <v>..</v>
          </cell>
          <cell r="G375" t="str">
            <v xml:space="preserve"> </v>
          </cell>
          <cell r="H375" t="str">
            <v>..</v>
          </cell>
          <cell r="I375" t="str">
            <v xml:space="preserve"> </v>
          </cell>
          <cell r="J375" t="str">
            <v>..</v>
          </cell>
          <cell r="K375" t="str">
            <v xml:space="preserve"> </v>
          </cell>
          <cell r="L375" t="str">
            <v>..</v>
          </cell>
          <cell r="M375" t="str">
            <v xml:space="preserve"> </v>
          </cell>
          <cell r="N375" t="str">
            <v>..</v>
          </cell>
          <cell r="O375" t="str">
            <v xml:space="preserve"> </v>
          </cell>
        </row>
        <row r="376">
          <cell r="A376" t="str">
            <v>-</v>
          </cell>
          <cell r="B376" t="str">
            <v>-</v>
          </cell>
          <cell r="C376" t="str">
            <v>-</v>
          </cell>
          <cell r="D376" t="str">
            <v>-</v>
          </cell>
          <cell r="E376" t="str">
            <v>-</v>
          </cell>
          <cell r="F376" t="str">
            <v>-</v>
          </cell>
          <cell r="G376" t="str">
            <v>-</v>
          </cell>
          <cell r="H376" t="str">
            <v>-</v>
          </cell>
          <cell r="I376" t="str">
            <v>-</v>
          </cell>
          <cell r="J376" t="str">
            <v>-</v>
          </cell>
          <cell r="K376" t="str">
            <v>-</v>
          </cell>
          <cell r="L376" t="str">
            <v>-</v>
          </cell>
          <cell r="M376" t="str">
            <v>-</v>
          </cell>
          <cell r="N376" t="str">
            <v>-</v>
          </cell>
          <cell r="O376" t="str">
            <v>-</v>
          </cell>
        </row>
        <row r="395">
          <cell r="A395" t="str">
            <v>TABLE M. 6</v>
          </cell>
          <cell r="B395" t="str">
            <v xml:space="preserve"> </v>
          </cell>
          <cell r="C395" t="str">
            <v xml:space="preserve"> </v>
          </cell>
          <cell r="D395" t="str">
            <v>COUNTRY : NORWAY</v>
          </cell>
          <cell r="G395" t="str">
            <v xml:space="preserve"> </v>
          </cell>
          <cell r="H395" t="str">
            <v xml:space="preserve"> </v>
          </cell>
          <cell r="I395" t="str">
            <v xml:space="preserve"> </v>
          </cell>
          <cell r="J395" t="str">
            <v xml:space="preserve"> </v>
          </cell>
          <cell r="K395" t="str">
            <v xml:space="preserve"> </v>
          </cell>
          <cell r="L395" t="str">
            <v xml:space="preserve"> </v>
          </cell>
          <cell r="M395" t="str">
            <v xml:space="preserve"> </v>
          </cell>
          <cell r="N395" t="str">
            <v xml:space="preserve"> </v>
          </cell>
          <cell r="O395" t="str">
            <v xml:space="preserve"> </v>
          </cell>
        </row>
        <row r="396">
          <cell r="A396" t="str">
            <v xml:space="preserve"> </v>
          </cell>
          <cell r="B396" t="str">
            <v xml:space="preserve"> </v>
          </cell>
          <cell r="C396" t="str">
            <v xml:space="preserve"> </v>
          </cell>
          <cell r="D396" t="str">
            <v xml:space="preserve"> </v>
          </cell>
          <cell r="E396" t="str">
            <v xml:space="preserve"> </v>
          </cell>
          <cell r="F396" t="str">
            <v xml:space="preserve"> </v>
          </cell>
          <cell r="G396" t="str">
            <v xml:space="preserve"> </v>
          </cell>
          <cell r="H396" t="str">
            <v xml:space="preserve"> </v>
          </cell>
          <cell r="I396" t="str">
            <v xml:space="preserve"> </v>
          </cell>
          <cell r="J396" t="str">
            <v xml:space="preserve"> </v>
          </cell>
          <cell r="K396" t="str">
            <v xml:space="preserve"> </v>
          </cell>
          <cell r="L396" t="str">
            <v xml:space="preserve"> </v>
          </cell>
          <cell r="M396" t="str">
            <v xml:space="preserve"> </v>
          </cell>
          <cell r="N396" t="str">
            <v xml:space="preserve"> </v>
          </cell>
          <cell r="O396" t="str">
            <v xml:space="preserve"> </v>
          </cell>
        </row>
        <row r="397">
          <cell r="A397" t="str">
            <v>GOVERNMENT BUDGET APPROPRIATIONS OR OUTLAYS FOR R&amp;D</v>
          </cell>
          <cell r="D397" t="str">
            <v xml:space="preserve"> </v>
          </cell>
          <cell r="E397" t="str">
            <v xml:space="preserve"> </v>
          </cell>
          <cell r="F397" t="str">
            <v xml:space="preserve"> </v>
          </cell>
          <cell r="G397" t="str">
            <v xml:space="preserve"> </v>
          </cell>
          <cell r="H397" t="str">
            <v xml:space="preserve"> </v>
          </cell>
          <cell r="I397" t="str">
            <v xml:space="preserve"> </v>
          </cell>
          <cell r="J397" t="str">
            <v xml:space="preserve"> </v>
          </cell>
          <cell r="K397" t="str">
            <v xml:space="preserve"> </v>
          </cell>
          <cell r="L397" t="str">
            <v xml:space="preserve"> </v>
          </cell>
          <cell r="M397" t="str">
            <v xml:space="preserve"> </v>
          </cell>
          <cell r="N397" t="str">
            <v xml:space="preserve"> </v>
          </cell>
          <cell r="O397" t="str">
            <v xml:space="preserve"> </v>
          </cell>
        </row>
        <row r="398">
          <cell r="A398" t="str">
            <v>BY SOCIO-ECONOMIC OBJECTIVE</v>
          </cell>
          <cell r="B398" t="str">
            <v xml:space="preserve"> </v>
          </cell>
          <cell r="C398" t="str">
            <v xml:space="preserve"> </v>
          </cell>
          <cell r="D398" t="str">
            <v xml:space="preserve"> </v>
          </cell>
          <cell r="E398" t="str">
            <v xml:space="preserve"> </v>
          </cell>
          <cell r="F398" t="str">
            <v xml:space="preserve"> </v>
          </cell>
          <cell r="G398" t="str">
            <v xml:space="preserve"> </v>
          </cell>
          <cell r="H398" t="str">
            <v xml:space="preserve"> </v>
          </cell>
          <cell r="I398" t="str">
            <v xml:space="preserve"> </v>
          </cell>
          <cell r="J398" t="str">
            <v xml:space="preserve"> </v>
          </cell>
          <cell r="K398" t="str">
            <v xml:space="preserve"> </v>
          </cell>
          <cell r="L398" t="str">
            <v xml:space="preserve"> </v>
          </cell>
          <cell r="M398" t="str">
            <v xml:space="preserve"> </v>
          </cell>
          <cell r="N398" t="str">
            <v xml:space="preserve"> </v>
          </cell>
          <cell r="O398" t="str">
            <v xml:space="preserve"> </v>
          </cell>
        </row>
        <row r="399">
          <cell r="A399" t="str">
            <v xml:space="preserve"> </v>
          </cell>
          <cell r="B399" t="str">
            <v xml:space="preserve"> </v>
          </cell>
          <cell r="C399" t="str">
            <v xml:space="preserve"> </v>
          </cell>
          <cell r="D399" t="str">
            <v xml:space="preserve"> </v>
          </cell>
          <cell r="E399" t="str">
            <v xml:space="preserve"> </v>
          </cell>
          <cell r="F399" t="str">
            <v xml:space="preserve"> </v>
          </cell>
          <cell r="G399" t="str">
            <v xml:space="preserve"> </v>
          </cell>
          <cell r="H399" t="str">
            <v xml:space="preserve"> </v>
          </cell>
          <cell r="I399" t="str">
            <v xml:space="preserve"> </v>
          </cell>
          <cell r="J399" t="str">
            <v xml:space="preserve"> </v>
          </cell>
          <cell r="K399" t="str">
            <v xml:space="preserve"> </v>
          </cell>
          <cell r="L399" t="str">
            <v xml:space="preserve"> </v>
          </cell>
          <cell r="M399" t="str">
            <v xml:space="preserve"> </v>
          </cell>
          <cell r="N399" t="str">
            <v xml:space="preserve"> </v>
          </cell>
          <cell r="O399" t="str">
            <v xml:space="preserve"> </v>
          </cell>
        </row>
        <row r="400">
          <cell r="A400" t="str">
            <v>UNITS: Million national currency</v>
          </cell>
          <cell r="B400" t="str">
            <v xml:space="preserve"> </v>
          </cell>
          <cell r="C400" t="str">
            <v xml:space="preserve"> </v>
          </cell>
          <cell r="D400" t="str">
            <v xml:space="preserve"> </v>
          </cell>
          <cell r="E400" t="str">
            <v xml:space="preserve"> </v>
          </cell>
          <cell r="F400" t="str">
            <v xml:space="preserve"> </v>
          </cell>
          <cell r="G400" t="str">
            <v xml:space="preserve"> </v>
          </cell>
          <cell r="H400" t="str">
            <v xml:space="preserve"> </v>
          </cell>
          <cell r="I400" t="str">
            <v xml:space="preserve"> </v>
          </cell>
          <cell r="J400" t="str">
            <v xml:space="preserve"> </v>
          </cell>
          <cell r="K400" t="str">
            <v xml:space="preserve"> </v>
          </cell>
          <cell r="L400" t="str">
            <v xml:space="preserve"> </v>
          </cell>
          <cell r="M400" t="str">
            <v xml:space="preserve"> </v>
          </cell>
          <cell r="N400" t="str">
            <v xml:space="preserve"> </v>
          </cell>
          <cell r="O400" t="str">
            <v xml:space="preserve"> </v>
          </cell>
        </row>
        <row r="401">
          <cell r="A401" t="str">
            <v xml:space="preserve"> </v>
          </cell>
          <cell r="B401" t="str">
            <v xml:space="preserve"> </v>
          </cell>
          <cell r="C401" t="str">
            <v xml:space="preserve"> </v>
          </cell>
          <cell r="D401" t="str">
            <v xml:space="preserve"> </v>
          </cell>
          <cell r="E401" t="str">
            <v xml:space="preserve"> </v>
          </cell>
          <cell r="F401" t="str">
            <v xml:space="preserve"> </v>
          </cell>
          <cell r="G401" t="str">
            <v xml:space="preserve"> </v>
          </cell>
          <cell r="H401" t="str">
            <v xml:space="preserve"> </v>
          </cell>
          <cell r="I401" t="str">
            <v xml:space="preserve"> </v>
          </cell>
          <cell r="J401" t="str">
            <v xml:space="preserve"> </v>
          </cell>
          <cell r="K401" t="str">
            <v xml:space="preserve"> </v>
          </cell>
          <cell r="L401" t="str">
            <v xml:space="preserve"> </v>
          </cell>
          <cell r="M401" t="str">
            <v xml:space="preserve"> </v>
          </cell>
          <cell r="N401" t="str">
            <v xml:space="preserve"> </v>
          </cell>
          <cell r="O401" t="str">
            <v xml:space="preserve"> </v>
          </cell>
        </row>
        <row r="402">
          <cell r="A402" t="str">
            <v>-</v>
          </cell>
          <cell r="B402" t="str">
            <v>-</v>
          </cell>
          <cell r="C402" t="str">
            <v>-</v>
          </cell>
          <cell r="D402" t="str">
            <v>-</v>
          </cell>
          <cell r="E402" t="str">
            <v>-</v>
          </cell>
          <cell r="F402" t="str">
            <v>-</v>
          </cell>
          <cell r="G402" t="str">
            <v>-</v>
          </cell>
          <cell r="H402" t="str">
            <v>-</v>
          </cell>
          <cell r="I402" t="str">
            <v>-</v>
          </cell>
          <cell r="J402" t="str">
            <v>-</v>
          </cell>
          <cell r="K402" t="str">
            <v>-</v>
          </cell>
          <cell r="L402" t="str">
            <v>-</v>
          </cell>
          <cell r="M402" t="str">
            <v>-</v>
          </cell>
          <cell r="N402" t="str">
            <v>-</v>
          </cell>
          <cell r="O402" t="str">
            <v>-</v>
          </cell>
        </row>
        <row r="403">
          <cell r="A403" t="str">
            <v xml:space="preserve"> </v>
          </cell>
          <cell r="B403" t="str">
            <v>1995</v>
          </cell>
          <cell r="C403" t="str">
            <v xml:space="preserve"> </v>
          </cell>
          <cell r="D403" t="str">
            <v>1996</v>
          </cell>
          <cell r="E403" t="str">
            <v xml:space="preserve"> </v>
          </cell>
          <cell r="F403" t="str">
            <v>1997</v>
          </cell>
          <cell r="G403" t="str">
            <v xml:space="preserve"> </v>
          </cell>
          <cell r="H403" t="str">
            <v>1998</v>
          </cell>
          <cell r="I403" t="str">
            <v xml:space="preserve"> </v>
          </cell>
          <cell r="J403" t="str">
            <v>1999</v>
          </cell>
          <cell r="K403" t="str">
            <v xml:space="preserve"> </v>
          </cell>
          <cell r="L403" t="str">
            <v>2000</v>
          </cell>
          <cell r="M403" t="str">
            <v xml:space="preserve"> </v>
          </cell>
          <cell r="N403" t="str">
            <v>2001</v>
          </cell>
          <cell r="O403" t="str">
            <v xml:space="preserve"> </v>
          </cell>
        </row>
        <row r="404">
          <cell r="A404" t="str">
            <v>-</v>
          </cell>
          <cell r="B404" t="str">
            <v>-</v>
          </cell>
          <cell r="C404" t="str">
            <v>-</v>
          </cell>
          <cell r="D404" t="str">
            <v>-</v>
          </cell>
          <cell r="E404" t="str">
            <v>-</v>
          </cell>
          <cell r="F404" t="str">
            <v>-</v>
          </cell>
          <cell r="G404" t="str">
            <v>-</v>
          </cell>
          <cell r="H404" t="str">
            <v>-</v>
          </cell>
          <cell r="I404" t="str">
            <v>-</v>
          </cell>
          <cell r="J404" t="str">
            <v>-</v>
          </cell>
          <cell r="K404" t="str">
            <v>-</v>
          </cell>
          <cell r="L404" t="str">
            <v>-</v>
          </cell>
          <cell r="M404" t="str">
            <v>-</v>
          </cell>
          <cell r="N404" t="str">
            <v>-</v>
          </cell>
          <cell r="O404" t="str">
            <v>-</v>
          </cell>
        </row>
        <row r="405">
          <cell r="A405" t="str">
            <v xml:space="preserve">  OBJECTIVE</v>
          </cell>
          <cell r="B405" t="str">
            <v xml:space="preserve"> </v>
          </cell>
          <cell r="C405" t="str">
            <v xml:space="preserve"> </v>
          </cell>
          <cell r="D405" t="str">
            <v xml:space="preserve"> </v>
          </cell>
          <cell r="E405" t="str">
            <v xml:space="preserve"> </v>
          </cell>
          <cell r="F405" t="str">
            <v xml:space="preserve"> </v>
          </cell>
          <cell r="G405" t="str">
            <v xml:space="preserve"> </v>
          </cell>
          <cell r="H405" t="str">
            <v xml:space="preserve"> </v>
          </cell>
          <cell r="I405" t="str">
            <v xml:space="preserve"> </v>
          </cell>
          <cell r="J405" t="str">
            <v xml:space="preserve"> </v>
          </cell>
          <cell r="K405" t="str">
            <v xml:space="preserve"> </v>
          </cell>
          <cell r="L405" t="str">
            <v xml:space="preserve"> </v>
          </cell>
          <cell r="M405" t="str">
            <v xml:space="preserve"> </v>
          </cell>
          <cell r="N405" t="str">
            <v xml:space="preserve"> </v>
          </cell>
          <cell r="O405" t="str">
            <v xml:space="preserve"> </v>
          </cell>
        </row>
        <row r="406">
          <cell r="A406" t="str">
            <v>* 1. AGRICULTURE, FORESTRY &amp; FISHING</v>
          </cell>
          <cell r="B406">
            <v>693.8</v>
          </cell>
          <cell r="C406" t="str">
            <v xml:space="preserve"> </v>
          </cell>
          <cell r="D406">
            <v>747.7</v>
          </cell>
          <cell r="E406" t="str">
            <v xml:space="preserve"> </v>
          </cell>
          <cell r="F406">
            <v>729</v>
          </cell>
          <cell r="G406" t="str">
            <v xml:space="preserve"> </v>
          </cell>
          <cell r="H406">
            <v>752.8</v>
          </cell>
          <cell r="I406" t="str">
            <v xml:space="preserve"> </v>
          </cell>
          <cell r="J406">
            <v>786.2</v>
          </cell>
          <cell r="L406">
            <v>857.1</v>
          </cell>
          <cell r="N406">
            <v>897.1</v>
          </cell>
          <cell r="O406" t="str">
            <v>P</v>
          </cell>
        </row>
        <row r="407">
          <cell r="A407" t="str">
            <v>* 2. INDUSTRIAL DEVELOPMENT</v>
          </cell>
          <cell r="B407">
            <v>1197.8</v>
          </cell>
          <cell r="C407" t="str">
            <v xml:space="preserve"> </v>
          </cell>
          <cell r="D407">
            <v>1160.8</v>
          </cell>
          <cell r="E407" t="str">
            <v xml:space="preserve"> </v>
          </cell>
          <cell r="F407">
            <v>1129.5999999999999</v>
          </cell>
          <cell r="G407" t="str">
            <v xml:space="preserve"> </v>
          </cell>
          <cell r="H407">
            <v>1123.5</v>
          </cell>
          <cell r="I407" t="str">
            <v xml:space="preserve"> </v>
          </cell>
          <cell r="J407">
            <v>1113.2</v>
          </cell>
          <cell r="L407">
            <v>1168</v>
          </cell>
          <cell r="N407">
            <v>1428.1</v>
          </cell>
          <cell r="O407" t="str">
            <v>P</v>
          </cell>
        </row>
        <row r="408">
          <cell r="A408" t="str">
            <v>* 3. ENERGY</v>
          </cell>
          <cell r="B408">
            <v>188.6</v>
          </cell>
          <cell r="C408" t="str">
            <v xml:space="preserve"> </v>
          </cell>
          <cell r="D408">
            <v>186.2</v>
          </cell>
          <cell r="E408" t="str">
            <v xml:space="preserve"> </v>
          </cell>
          <cell r="F408">
            <v>184.9</v>
          </cell>
          <cell r="G408" t="str">
            <v xml:space="preserve"> </v>
          </cell>
          <cell r="H408">
            <v>208.1</v>
          </cell>
          <cell r="I408" t="str">
            <v xml:space="preserve"> </v>
          </cell>
          <cell r="J408">
            <v>186.3</v>
          </cell>
          <cell r="L408">
            <v>219</v>
          </cell>
          <cell r="N408">
            <v>210.3</v>
          </cell>
          <cell r="O408" t="str">
            <v>P</v>
          </cell>
        </row>
        <row r="409">
          <cell r="A409" t="str">
            <v xml:space="preserve">  4. Transport &amp; Telecommunications</v>
          </cell>
          <cell r="B409">
            <v>104.3</v>
          </cell>
          <cell r="C409" t="str">
            <v xml:space="preserve"> </v>
          </cell>
          <cell r="D409">
            <v>119.8</v>
          </cell>
          <cell r="E409" t="str">
            <v xml:space="preserve"> </v>
          </cell>
          <cell r="F409">
            <v>168.1</v>
          </cell>
          <cell r="G409" t="str">
            <v xml:space="preserve"> </v>
          </cell>
          <cell r="H409">
            <v>175.4</v>
          </cell>
          <cell r="I409" t="str">
            <v xml:space="preserve"> </v>
          </cell>
          <cell r="J409">
            <v>183.2</v>
          </cell>
          <cell r="L409">
            <v>196.8</v>
          </cell>
          <cell r="N409">
            <v>210.4</v>
          </cell>
          <cell r="O409" t="str">
            <v>P</v>
          </cell>
        </row>
        <row r="410">
          <cell r="A410" t="str">
            <v xml:space="preserve">  5. Urban &amp; Rural Planning</v>
          </cell>
          <cell r="B410">
            <v>17.7</v>
          </cell>
          <cell r="C410" t="str">
            <v xml:space="preserve"> </v>
          </cell>
          <cell r="D410">
            <v>21.2</v>
          </cell>
          <cell r="E410" t="str">
            <v xml:space="preserve"> </v>
          </cell>
          <cell r="F410">
            <v>23.5</v>
          </cell>
          <cell r="G410" t="str">
            <v xml:space="preserve"> </v>
          </cell>
          <cell r="H410">
            <v>25.7</v>
          </cell>
          <cell r="I410" t="str">
            <v xml:space="preserve"> </v>
          </cell>
          <cell r="J410">
            <v>25.6</v>
          </cell>
          <cell r="L410">
            <v>25.9</v>
          </cell>
          <cell r="N410">
            <v>26.6</v>
          </cell>
          <cell r="O410" t="str">
            <v>P</v>
          </cell>
        </row>
        <row r="411">
          <cell r="A411" t="str">
            <v>* 6. SUB-TOTAL INFRASTRUCTURE</v>
          </cell>
          <cell r="B411">
            <v>122</v>
          </cell>
          <cell r="C411" t="str">
            <v xml:space="preserve"> </v>
          </cell>
          <cell r="D411">
            <v>141.1</v>
          </cell>
          <cell r="E411" t="str">
            <v xml:space="preserve"> </v>
          </cell>
          <cell r="F411">
            <v>191.7</v>
          </cell>
          <cell r="G411" t="str">
            <v xml:space="preserve"> </v>
          </cell>
          <cell r="H411">
            <v>201.1</v>
          </cell>
          <cell r="I411" t="str">
            <v xml:space="preserve"> </v>
          </cell>
          <cell r="J411">
            <v>208.8</v>
          </cell>
          <cell r="L411">
            <v>222.7</v>
          </cell>
          <cell r="N411">
            <v>236.9</v>
          </cell>
          <cell r="O411" t="str">
            <v>P</v>
          </cell>
        </row>
        <row r="412">
          <cell r="A412" t="str">
            <v xml:space="preserve">  7. Prevention of Pollution</v>
          </cell>
          <cell r="B412" t="str">
            <v>..</v>
          </cell>
          <cell r="C412" t="str">
            <v xml:space="preserve"> </v>
          </cell>
          <cell r="D412" t="str">
            <v>..</v>
          </cell>
          <cell r="E412" t="str">
            <v xml:space="preserve"> </v>
          </cell>
          <cell r="F412" t="str">
            <v>..</v>
          </cell>
          <cell r="G412" t="str">
            <v xml:space="preserve"> </v>
          </cell>
          <cell r="H412" t="str">
            <v>..</v>
          </cell>
          <cell r="I412" t="str">
            <v xml:space="preserve"> </v>
          </cell>
          <cell r="J412" t="str">
            <v>..</v>
          </cell>
          <cell r="L412" t="str">
            <v>..</v>
          </cell>
          <cell r="N412" t="str">
            <v>..</v>
          </cell>
          <cell r="O412" t="str">
            <v xml:space="preserve"> </v>
          </cell>
        </row>
        <row r="413">
          <cell r="A413" t="str">
            <v xml:space="preserve">  8. Identificat. &amp; Treatment of Pollution</v>
          </cell>
          <cell r="B413" t="str">
            <v>..</v>
          </cell>
          <cell r="C413" t="str">
            <v xml:space="preserve"> </v>
          </cell>
          <cell r="D413" t="str">
            <v>..</v>
          </cell>
          <cell r="E413" t="str">
            <v xml:space="preserve"> </v>
          </cell>
          <cell r="F413" t="str">
            <v>..</v>
          </cell>
          <cell r="G413" t="str">
            <v xml:space="preserve"> </v>
          </cell>
          <cell r="H413" t="str">
            <v>..</v>
          </cell>
          <cell r="I413" t="str">
            <v xml:space="preserve"> </v>
          </cell>
          <cell r="J413" t="str">
            <v>..</v>
          </cell>
          <cell r="L413" t="str">
            <v>..</v>
          </cell>
          <cell r="N413" t="str">
            <v>..</v>
          </cell>
          <cell r="O413" t="str">
            <v xml:space="preserve"> </v>
          </cell>
        </row>
        <row r="414">
          <cell r="A414" t="str">
            <v>* 9. SUB-TOTAL ENVIRONMENT</v>
          </cell>
          <cell r="B414">
            <v>210.2</v>
          </cell>
          <cell r="C414" t="str">
            <v xml:space="preserve"> </v>
          </cell>
          <cell r="D414">
            <v>224.3</v>
          </cell>
          <cell r="E414" t="str">
            <v xml:space="preserve"> </v>
          </cell>
          <cell r="F414">
            <v>241.2</v>
          </cell>
          <cell r="G414" t="str">
            <v xml:space="preserve"> </v>
          </cell>
          <cell r="H414">
            <v>261.5</v>
          </cell>
          <cell r="I414" t="str">
            <v xml:space="preserve"> </v>
          </cell>
          <cell r="J414">
            <v>272.60000000000002</v>
          </cell>
          <cell r="L414">
            <v>268.8</v>
          </cell>
          <cell r="N414">
            <v>279.60000000000002</v>
          </cell>
          <cell r="O414" t="str">
            <v>P</v>
          </cell>
        </row>
        <row r="415">
          <cell r="A415" t="str">
            <v>*10. HEALTH</v>
          </cell>
          <cell r="B415">
            <v>512.20000000000005</v>
          </cell>
          <cell r="C415" t="str">
            <v xml:space="preserve"> </v>
          </cell>
          <cell r="D415">
            <v>546.79999999999995</v>
          </cell>
          <cell r="E415" t="str">
            <v xml:space="preserve"> </v>
          </cell>
          <cell r="F415">
            <v>559.9</v>
          </cell>
          <cell r="G415" t="str">
            <v xml:space="preserve"> </v>
          </cell>
          <cell r="H415">
            <v>584.29999999999995</v>
          </cell>
          <cell r="I415" t="str">
            <v xml:space="preserve"> </v>
          </cell>
          <cell r="J415">
            <v>650.1</v>
          </cell>
          <cell r="L415">
            <v>689.7</v>
          </cell>
          <cell r="N415">
            <v>719.8</v>
          </cell>
          <cell r="O415" t="str">
            <v>P</v>
          </cell>
        </row>
        <row r="416">
          <cell r="A416" t="str">
            <v>*11. SOCIAL DEVELOPMENT &amp; SERVICES</v>
          </cell>
          <cell r="C416" t="str">
            <v xml:space="preserve"> </v>
          </cell>
          <cell r="D416">
            <v>608.5</v>
          </cell>
          <cell r="E416" t="str">
            <v xml:space="preserve"> </v>
          </cell>
          <cell r="F416">
            <v>597.6</v>
          </cell>
          <cell r="G416" t="str">
            <v xml:space="preserve"> </v>
          </cell>
          <cell r="H416">
            <v>593.1</v>
          </cell>
          <cell r="I416" t="str">
            <v xml:space="preserve"> </v>
          </cell>
          <cell r="J416">
            <v>642.5</v>
          </cell>
          <cell r="L416">
            <v>681.4</v>
          </cell>
          <cell r="N416">
            <v>716.5</v>
          </cell>
          <cell r="O416" t="str">
            <v>P</v>
          </cell>
        </row>
        <row r="417">
          <cell r="A417" t="str">
            <v>*12. EARTH &amp; ATMOSPHERE</v>
          </cell>
          <cell r="B417">
            <v>220.6</v>
          </cell>
          <cell r="C417" t="str">
            <v xml:space="preserve"> </v>
          </cell>
          <cell r="D417">
            <v>229.6</v>
          </cell>
          <cell r="E417" t="str">
            <v xml:space="preserve"> </v>
          </cell>
          <cell r="F417">
            <v>182</v>
          </cell>
          <cell r="G417" t="str">
            <v xml:space="preserve"> </v>
          </cell>
          <cell r="H417">
            <v>198.1</v>
          </cell>
          <cell r="I417" t="str">
            <v xml:space="preserve"> </v>
          </cell>
          <cell r="J417">
            <v>206.1</v>
          </cell>
          <cell r="L417">
            <v>217.9</v>
          </cell>
          <cell r="N417">
            <v>217.1</v>
          </cell>
          <cell r="O417" t="str">
            <v>P</v>
          </cell>
        </row>
        <row r="418">
          <cell r="A418" t="str">
            <v>*13. Advancement of Research</v>
          </cell>
          <cell r="B418">
            <v>588.29999999999995</v>
          </cell>
          <cell r="C418" t="str">
            <v xml:space="preserve"> </v>
          </cell>
          <cell r="D418">
            <v>572.6</v>
          </cell>
          <cell r="E418" t="str">
            <v xml:space="preserve"> </v>
          </cell>
          <cell r="F418">
            <v>649.1</v>
          </cell>
          <cell r="G418" t="str">
            <v xml:space="preserve"> </v>
          </cell>
          <cell r="H418">
            <v>663.9</v>
          </cell>
          <cell r="I418" t="str">
            <v xml:space="preserve"> </v>
          </cell>
          <cell r="J418">
            <v>734.5</v>
          </cell>
          <cell r="L418">
            <v>833.5</v>
          </cell>
          <cell r="N418">
            <v>938.6</v>
          </cell>
          <cell r="O418" t="str">
            <v>P</v>
          </cell>
        </row>
        <row r="419">
          <cell r="A419" t="str">
            <v>*14. General University Funds</v>
          </cell>
          <cell r="B419">
            <v>2593.1999999999998</v>
          </cell>
          <cell r="C419" t="str">
            <v xml:space="preserve"> </v>
          </cell>
          <cell r="D419">
            <v>2827.6</v>
          </cell>
          <cell r="E419" t="str">
            <v xml:space="preserve"> </v>
          </cell>
          <cell r="F419">
            <v>3064.5</v>
          </cell>
          <cell r="G419" t="str">
            <v xml:space="preserve"> </v>
          </cell>
          <cell r="H419">
            <v>3367.1</v>
          </cell>
          <cell r="I419" t="str">
            <v xml:space="preserve"> </v>
          </cell>
          <cell r="J419">
            <v>3570.4</v>
          </cell>
          <cell r="L419">
            <v>3811.4</v>
          </cell>
          <cell r="N419">
            <v>3851.9</v>
          </cell>
          <cell r="O419" t="str">
            <v>P</v>
          </cell>
        </row>
        <row r="420">
          <cell r="A420" t="str">
            <v xml:space="preserve"> 15. SUB-TOTAL ADVANCEMENT OF KNOWLEDGE</v>
          </cell>
          <cell r="B420">
            <v>3181.4</v>
          </cell>
          <cell r="C420" t="str">
            <v xml:space="preserve"> </v>
          </cell>
          <cell r="D420">
            <v>3400.2</v>
          </cell>
          <cell r="E420" t="str">
            <v xml:space="preserve"> </v>
          </cell>
          <cell r="F420">
            <v>3713.5</v>
          </cell>
          <cell r="G420" t="str">
            <v xml:space="preserve"> </v>
          </cell>
          <cell r="H420">
            <v>4031</v>
          </cell>
          <cell r="I420" t="str">
            <v xml:space="preserve"> </v>
          </cell>
          <cell r="J420">
            <v>4304.8999999999996</v>
          </cell>
          <cell r="L420">
            <v>4644.8999999999996</v>
          </cell>
          <cell r="N420">
            <v>4790.5</v>
          </cell>
          <cell r="O420" t="str">
            <v>P</v>
          </cell>
        </row>
        <row r="421">
          <cell r="A421" t="str">
            <v>*16. CIVIL SPACE</v>
          </cell>
          <cell r="B421">
            <v>245.8</v>
          </cell>
          <cell r="C421" t="str">
            <v xml:space="preserve"> </v>
          </cell>
          <cell r="D421">
            <v>243.7</v>
          </cell>
          <cell r="E421" t="str">
            <v xml:space="preserve"> </v>
          </cell>
          <cell r="F421">
            <v>217.4</v>
          </cell>
          <cell r="G421" t="str">
            <v xml:space="preserve"> </v>
          </cell>
          <cell r="H421">
            <v>231.4</v>
          </cell>
          <cell r="I421" t="str">
            <v xml:space="preserve"> </v>
          </cell>
          <cell r="J421">
            <v>222.7</v>
          </cell>
          <cell r="L421">
            <v>224.3</v>
          </cell>
          <cell r="N421">
            <v>235.4</v>
          </cell>
          <cell r="O421" t="str">
            <v>P</v>
          </cell>
        </row>
        <row r="422">
          <cell r="A422" t="str">
            <v>*17. DEFENCE</v>
          </cell>
          <cell r="B422">
            <v>430.8</v>
          </cell>
          <cell r="C422" t="str">
            <v xml:space="preserve"> </v>
          </cell>
          <cell r="D422">
            <v>456.7</v>
          </cell>
          <cell r="E422" t="str">
            <v xml:space="preserve"> </v>
          </cell>
          <cell r="F422">
            <v>456.6</v>
          </cell>
          <cell r="G422" t="str">
            <v xml:space="preserve"> </v>
          </cell>
          <cell r="H422">
            <v>473.5</v>
          </cell>
          <cell r="I422" t="str">
            <v xml:space="preserve"> </v>
          </cell>
          <cell r="J422">
            <v>484.7</v>
          </cell>
          <cell r="L422">
            <v>484.4</v>
          </cell>
          <cell r="N422">
            <v>488.7</v>
          </cell>
          <cell r="O422" t="str">
            <v>P</v>
          </cell>
        </row>
        <row r="423">
          <cell r="A423" t="str">
            <v xml:space="preserve"> 18. NOT ELSEWHERE CLASSIFIED</v>
          </cell>
          <cell r="B423" t="str">
            <v>..</v>
          </cell>
          <cell r="C423" t="str">
            <v xml:space="preserve"> </v>
          </cell>
          <cell r="D423" t="str">
            <v>..</v>
          </cell>
          <cell r="E423" t="str">
            <v xml:space="preserve"> </v>
          </cell>
          <cell r="F423" t="str">
            <v>..</v>
          </cell>
          <cell r="G423" t="str">
            <v xml:space="preserve"> </v>
          </cell>
          <cell r="H423" t="str">
            <v>..</v>
          </cell>
          <cell r="I423" t="str">
            <v xml:space="preserve"> </v>
          </cell>
          <cell r="J423" t="str">
            <v>..</v>
          </cell>
          <cell r="L423" t="str">
            <v>..</v>
          </cell>
          <cell r="M423" t="str">
            <v xml:space="preserve"> </v>
          </cell>
          <cell r="N423" t="str">
            <v>..</v>
          </cell>
          <cell r="O423" t="str">
            <v xml:space="preserve"> </v>
          </cell>
        </row>
        <row r="424">
          <cell r="A424" t="str">
            <v>*19. TOTAL</v>
          </cell>
          <cell r="B424">
            <v>7554.7</v>
          </cell>
          <cell r="C424" t="str">
            <v xml:space="preserve"> </v>
          </cell>
          <cell r="D424">
            <v>7945.5</v>
          </cell>
          <cell r="E424" t="str">
            <v xml:space="preserve"> </v>
          </cell>
          <cell r="F424">
            <v>8203.2999999999993</v>
          </cell>
          <cell r="G424" t="str">
            <v xml:space="preserve"> </v>
          </cell>
          <cell r="H424">
            <v>8658.4</v>
          </cell>
          <cell r="I424" t="str">
            <v xml:space="preserve"> </v>
          </cell>
          <cell r="J424">
            <v>9078</v>
          </cell>
          <cell r="L424">
            <v>9678.2999999999993</v>
          </cell>
          <cell r="N424">
            <v>10219.9</v>
          </cell>
          <cell r="O424" t="str">
            <v>P</v>
          </cell>
        </row>
        <row r="425">
          <cell r="A425" t="str">
            <v>-</v>
          </cell>
          <cell r="B425" t="str">
            <v>-</v>
          </cell>
          <cell r="C425" t="str">
            <v>-</v>
          </cell>
          <cell r="D425" t="str">
            <v>-</v>
          </cell>
          <cell r="E425" t="str">
            <v>-</v>
          </cell>
          <cell r="F425" t="str">
            <v>-</v>
          </cell>
          <cell r="G425" t="str">
            <v>-</v>
          </cell>
          <cell r="H425" t="str">
            <v>-</v>
          </cell>
          <cell r="I425" t="str">
            <v>-</v>
          </cell>
          <cell r="J425" t="str">
            <v>-</v>
          </cell>
          <cell r="K425" t="str">
            <v>-</v>
          </cell>
          <cell r="L425" t="str">
            <v>-</v>
          </cell>
          <cell r="M425" t="str">
            <v>-</v>
          </cell>
          <cell r="N425" t="str">
            <v>-</v>
          </cell>
          <cell r="O425" t="str">
            <v>-</v>
          </cell>
        </row>
        <row r="426">
          <cell r="A426" t="str">
            <v xml:space="preserve"> </v>
          </cell>
          <cell r="B426" t="str">
            <v xml:space="preserve"> </v>
          </cell>
          <cell r="C426" t="str">
            <v xml:space="preserve"> </v>
          </cell>
          <cell r="D426" t="str">
            <v xml:space="preserve"> </v>
          </cell>
          <cell r="E426" t="str">
            <v xml:space="preserve"> </v>
          </cell>
          <cell r="F426" t="str">
            <v xml:space="preserve"> </v>
          </cell>
          <cell r="G426" t="str">
            <v xml:space="preserve"> </v>
          </cell>
          <cell r="H426" t="str">
            <v xml:space="preserve"> </v>
          </cell>
          <cell r="I426" t="str">
            <v xml:space="preserve"> </v>
          </cell>
          <cell r="J426" t="str">
            <v xml:space="preserve"> </v>
          </cell>
          <cell r="K426" t="str">
            <v xml:space="preserve"> </v>
          </cell>
          <cell r="L426" t="str">
            <v xml:space="preserve"> </v>
          </cell>
          <cell r="M426" t="str">
            <v xml:space="preserve"> </v>
          </cell>
          <cell r="N426" t="str">
            <v xml:space="preserve"> </v>
          </cell>
          <cell r="O426" t="str">
            <v xml:space="preserve"> </v>
          </cell>
        </row>
        <row r="427">
          <cell r="A427" t="str">
            <v xml:space="preserve"> </v>
          </cell>
          <cell r="B427" t="str">
            <v xml:space="preserve"> </v>
          </cell>
          <cell r="C427" t="str">
            <v xml:space="preserve"> </v>
          </cell>
          <cell r="D427" t="str">
            <v xml:space="preserve"> </v>
          </cell>
          <cell r="E427" t="str">
            <v xml:space="preserve"> </v>
          </cell>
          <cell r="F427" t="str">
            <v xml:space="preserve"> </v>
          </cell>
          <cell r="G427" t="str">
            <v xml:space="preserve"> </v>
          </cell>
          <cell r="H427" t="str">
            <v xml:space="preserve"> </v>
          </cell>
          <cell r="I427" t="str">
            <v xml:space="preserve"> </v>
          </cell>
          <cell r="J427" t="str">
            <v xml:space="preserve"> </v>
          </cell>
          <cell r="K427" t="str">
            <v xml:space="preserve"> </v>
          </cell>
          <cell r="L427" t="str">
            <v xml:space="preserve"> </v>
          </cell>
          <cell r="M427" t="str">
            <v xml:space="preserve"> </v>
          </cell>
          <cell r="N427" t="str">
            <v xml:space="preserve"> </v>
          </cell>
          <cell r="O427" t="str">
            <v xml:space="preserve"> </v>
          </cell>
        </row>
        <row r="428">
          <cell r="A428" t="str">
            <v xml:space="preserve"> </v>
          </cell>
          <cell r="B428" t="str">
            <v xml:space="preserve"> </v>
          </cell>
          <cell r="C428" t="str">
            <v xml:space="preserve"> </v>
          </cell>
          <cell r="D428" t="str">
            <v xml:space="preserve"> </v>
          </cell>
          <cell r="E428" t="str">
            <v xml:space="preserve"> </v>
          </cell>
          <cell r="F428" t="str">
            <v xml:space="preserve"> </v>
          </cell>
          <cell r="G428" t="str">
            <v xml:space="preserve"> </v>
          </cell>
          <cell r="H428" t="str">
            <v xml:space="preserve"> </v>
          </cell>
          <cell r="I428" t="str">
            <v xml:space="preserve"> </v>
          </cell>
          <cell r="J428" t="str">
            <v xml:space="preserve"> </v>
          </cell>
          <cell r="K428" t="str">
            <v xml:space="preserve"> </v>
          </cell>
          <cell r="L428" t="str">
            <v xml:space="preserve"> </v>
          </cell>
          <cell r="M428" t="str">
            <v xml:space="preserve"> </v>
          </cell>
          <cell r="N428" t="str">
            <v xml:space="preserve"> </v>
          </cell>
          <cell r="O428" t="str">
            <v xml:space="preserve"> </v>
          </cell>
        </row>
        <row r="429">
          <cell r="A429" t="str">
            <v xml:space="preserve"> </v>
          </cell>
          <cell r="B429" t="str">
            <v xml:space="preserve"> </v>
          </cell>
          <cell r="C429" t="str">
            <v xml:space="preserve"> </v>
          </cell>
          <cell r="D429" t="str">
            <v xml:space="preserve"> </v>
          </cell>
          <cell r="E429" t="str">
            <v xml:space="preserve"> </v>
          </cell>
          <cell r="F429" t="str">
            <v xml:space="preserve"> </v>
          </cell>
          <cell r="G429" t="str">
            <v xml:space="preserve"> </v>
          </cell>
          <cell r="H429" t="str">
            <v xml:space="preserve"> </v>
          </cell>
          <cell r="I429" t="str">
            <v xml:space="preserve"> </v>
          </cell>
          <cell r="J429" t="str">
            <v xml:space="preserve"> </v>
          </cell>
          <cell r="K429" t="str">
            <v xml:space="preserve"> </v>
          </cell>
          <cell r="L429" t="str">
            <v xml:space="preserve"> </v>
          </cell>
          <cell r="M429" t="str">
            <v xml:space="preserve"> </v>
          </cell>
          <cell r="N429" t="str">
            <v xml:space="preserve"> </v>
          </cell>
          <cell r="O429" t="str">
            <v xml:space="preserve"> </v>
          </cell>
        </row>
        <row r="430">
          <cell r="A430" t="str">
            <v xml:space="preserve"> </v>
          </cell>
          <cell r="B430" t="str">
            <v xml:space="preserve"> </v>
          </cell>
          <cell r="C430" t="str">
            <v xml:space="preserve"> </v>
          </cell>
          <cell r="D430" t="str">
            <v xml:space="preserve"> </v>
          </cell>
          <cell r="E430" t="str">
            <v xml:space="preserve"> </v>
          </cell>
          <cell r="F430" t="str">
            <v xml:space="preserve"> </v>
          </cell>
          <cell r="G430" t="str">
            <v xml:space="preserve"> </v>
          </cell>
          <cell r="H430" t="str">
            <v xml:space="preserve"> </v>
          </cell>
          <cell r="I430" t="str">
            <v xml:space="preserve"> </v>
          </cell>
          <cell r="J430" t="str">
            <v xml:space="preserve"> </v>
          </cell>
          <cell r="K430" t="str">
            <v xml:space="preserve"> </v>
          </cell>
          <cell r="L430" t="str">
            <v xml:space="preserve"> </v>
          </cell>
          <cell r="M430" t="str">
            <v xml:space="preserve"> </v>
          </cell>
          <cell r="N430" t="str">
            <v xml:space="preserve"> </v>
          </cell>
          <cell r="O430" t="str">
            <v xml:space="preserve"> </v>
          </cell>
        </row>
        <row r="431">
          <cell r="A431" t="str">
            <v xml:space="preserve"> </v>
          </cell>
          <cell r="B431" t="str">
            <v xml:space="preserve"> </v>
          </cell>
          <cell r="C431" t="str">
            <v xml:space="preserve"> </v>
          </cell>
          <cell r="D431" t="str">
            <v xml:space="preserve"> </v>
          </cell>
          <cell r="E431" t="str">
            <v xml:space="preserve"> </v>
          </cell>
          <cell r="F431" t="str">
            <v xml:space="preserve"> </v>
          </cell>
          <cell r="G431" t="str">
            <v xml:space="preserve"> </v>
          </cell>
          <cell r="H431" t="str">
            <v xml:space="preserve"> </v>
          </cell>
          <cell r="I431" t="str">
            <v xml:space="preserve"> </v>
          </cell>
          <cell r="J431" t="str">
            <v xml:space="preserve"> </v>
          </cell>
          <cell r="K431" t="str">
            <v xml:space="preserve"> </v>
          </cell>
          <cell r="L431" t="str">
            <v xml:space="preserve"> </v>
          </cell>
          <cell r="M431" t="str">
            <v xml:space="preserve"> </v>
          </cell>
          <cell r="N431" t="str">
            <v xml:space="preserve"> </v>
          </cell>
          <cell r="O431" t="str">
            <v xml:space="preserve"> </v>
          </cell>
        </row>
        <row r="432">
          <cell r="A432" t="str">
            <v xml:space="preserve"> </v>
          </cell>
          <cell r="B432" t="str">
            <v xml:space="preserve"> </v>
          </cell>
          <cell r="C432" t="str">
            <v xml:space="preserve"> </v>
          </cell>
          <cell r="D432" t="str">
            <v xml:space="preserve"> </v>
          </cell>
          <cell r="E432" t="str">
            <v xml:space="preserve"> </v>
          </cell>
          <cell r="F432" t="str">
            <v xml:space="preserve"> </v>
          </cell>
          <cell r="G432" t="str">
            <v xml:space="preserve"> </v>
          </cell>
          <cell r="H432" t="str">
            <v xml:space="preserve"> </v>
          </cell>
          <cell r="I432" t="str">
            <v xml:space="preserve"> </v>
          </cell>
          <cell r="J432" t="str">
            <v xml:space="preserve"> </v>
          </cell>
          <cell r="K432" t="str">
            <v xml:space="preserve"> </v>
          </cell>
          <cell r="L432" t="str">
            <v xml:space="preserve"> </v>
          </cell>
          <cell r="M432" t="str">
            <v xml:space="preserve"> </v>
          </cell>
          <cell r="N432" t="str">
            <v xml:space="preserve"> </v>
          </cell>
          <cell r="O432" t="str">
            <v xml:space="preserve"> </v>
          </cell>
        </row>
        <row r="433">
          <cell r="A433" t="str">
            <v xml:space="preserve"> </v>
          </cell>
          <cell r="B433" t="str">
            <v xml:space="preserve"> </v>
          </cell>
          <cell r="C433" t="str">
            <v xml:space="preserve"> </v>
          </cell>
          <cell r="D433" t="str">
            <v xml:space="preserve"> </v>
          </cell>
          <cell r="E433" t="str">
            <v xml:space="preserve"> </v>
          </cell>
          <cell r="F433" t="str">
            <v xml:space="preserve"> </v>
          </cell>
          <cell r="G433" t="str">
            <v xml:space="preserve"> </v>
          </cell>
          <cell r="H433" t="str">
            <v xml:space="preserve"> </v>
          </cell>
          <cell r="I433" t="str">
            <v xml:space="preserve"> </v>
          </cell>
          <cell r="J433" t="str">
            <v xml:space="preserve"> </v>
          </cell>
          <cell r="K433" t="str">
            <v xml:space="preserve"> </v>
          </cell>
          <cell r="L433" t="str">
            <v xml:space="preserve"> </v>
          </cell>
          <cell r="M433" t="str">
            <v xml:space="preserve"> </v>
          </cell>
          <cell r="N433" t="str">
            <v xml:space="preserve"> </v>
          </cell>
          <cell r="O433" t="str">
            <v xml:space="preserve"> </v>
          </cell>
        </row>
        <row r="434">
          <cell r="A434" t="str">
            <v xml:space="preserve"> </v>
          </cell>
          <cell r="B434" t="str">
            <v xml:space="preserve"> </v>
          </cell>
          <cell r="C434" t="str">
            <v xml:space="preserve"> </v>
          </cell>
          <cell r="D434" t="str">
            <v xml:space="preserve"> </v>
          </cell>
          <cell r="E434" t="str">
            <v xml:space="preserve"> </v>
          </cell>
          <cell r="F434" t="str">
            <v xml:space="preserve"> </v>
          </cell>
          <cell r="G434" t="str">
            <v xml:space="preserve"> </v>
          </cell>
          <cell r="H434" t="str">
            <v xml:space="preserve"> </v>
          </cell>
          <cell r="I434" t="str">
            <v xml:space="preserve"> </v>
          </cell>
          <cell r="J434" t="str">
            <v xml:space="preserve"> </v>
          </cell>
          <cell r="K434" t="str">
            <v xml:space="preserve"> </v>
          </cell>
          <cell r="L434" t="str">
            <v xml:space="preserve"> </v>
          </cell>
          <cell r="M434" t="str">
            <v xml:space="preserve"> </v>
          </cell>
          <cell r="N434" t="str">
            <v xml:space="preserve"> </v>
          </cell>
          <cell r="O434" t="str">
            <v xml:space="preserve"> </v>
          </cell>
        </row>
        <row r="435">
          <cell r="A435" t="str">
            <v>TABLE M. 7</v>
          </cell>
          <cell r="B435" t="str">
            <v xml:space="preserve"> </v>
          </cell>
          <cell r="C435" t="str">
            <v xml:space="preserve"> </v>
          </cell>
          <cell r="D435" t="str">
            <v>COUNTRY : NORWAY</v>
          </cell>
          <cell r="G435" t="str">
            <v xml:space="preserve"> </v>
          </cell>
          <cell r="H435" t="str">
            <v xml:space="preserve"> </v>
          </cell>
          <cell r="I435" t="str">
            <v xml:space="preserve"> </v>
          </cell>
          <cell r="J435" t="str">
            <v xml:space="preserve"> </v>
          </cell>
          <cell r="K435" t="str">
            <v xml:space="preserve"> </v>
          </cell>
          <cell r="L435" t="str">
            <v xml:space="preserve"> </v>
          </cell>
          <cell r="M435" t="str">
            <v xml:space="preserve"> </v>
          </cell>
          <cell r="N435" t="str">
            <v xml:space="preserve"> </v>
          </cell>
          <cell r="O435" t="str">
            <v xml:space="preserve"> </v>
          </cell>
        </row>
        <row r="436">
          <cell r="A436" t="str">
            <v xml:space="preserve"> </v>
          </cell>
          <cell r="B436" t="str">
            <v xml:space="preserve"> </v>
          </cell>
          <cell r="C436" t="str">
            <v xml:space="preserve"> </v>
          </cell>
          <cell r="D436" t="str">
            <v xml:space="preserve"> </v>
          </cell>
          <cell r="E436" t="str">
            <v xml:space="preserve"> </v>
          </cell>
          <cell r="F436" t="str">
            <v xml:space="preserve"> </v>
          </cell>
          <cell r="G436" t="str">
            <v xml:space="preserve"> </v>
          </cell>
          <cell r="H436" t="str">
            <v xml:space="preserve"> </v>
          </cell>
          <cell r="I436" t="str">
            <v xml:space="preserve"> </v>
          </cell>
          <cell r="J436" t="str">
            <v xml:space="preserve"> </v>
          </cell>
          <cell r="K436" t="str">
            <v xml:space="preserve"> </v>
          </cell>
          <cell r="L436" t="str">
            <v xml:space="preserve"> </v>
          </cell>
          <cell r="M436" t="str">
            <v xml:space="preserve"> </v>
          </cell>
          <cell r="N436" t="str">
            <v xml:space="preserve"> </v>
          </cell>
          <cell r="O436" t="str">
            <v xml:space="preserve"> </v>
          </cell>
        </row>
        <row r="437">
          <cell r="A437" t="str">
            <v>TECHNOLOGY BALANCE OF PAYMENTS (TBP)</v>
          </cell>
          <cell r="B437" t="str">
            <v xml:space="preserve"> </v>
          </cell>
          <cell r="C437" t="str">
            <v xml:space="preserve"> </v>
          </cell>
          <cell r="D437" t="str">
            <v xml:space="preserve"> </v>
          </cell>
          <cell r="E437" t="str">
            <v xml:space="preserve"> </v>
          </cell>
          <cell r="F437" t="str">
            <v xml:space="preserve"> </v>
          </cell>
          <cell r="G437" t="str">
            <v xml:space="preserve"> </v>
          </cell>
          <cell r="H437" t="str">
            <v xml:space="preserve"> </v>
          </cell>
          <cell r="I437" t="str">
            <v xml:space="preserve"> </v>
          </cell>
          <cell r="J437" t="str">
            <v xml:space="preserve"> </v>
          </cell>
          <cell r="K437" t="str">
            <v xml:space="preserve"> </v>
          </cell>
          <cell r="L437" t="str">
            <v xml:space="preserve"> </v>
          </cell>
          <cell r="M437" t="str">
            <v xml:space="preserve"> </v>
          </cell>
          <cell r="N437" t="str">
            <v xml:space="preserve"> </v>
          </cell>
          <cell r="O437" t="str">
            <v xml:space="preserve"> </v>
          </cell>
        </row>
        <row r="438">
          <cell r="A438" t="str">
            <v>UNITS: Million national currency</v>
          </cell>
          <cell r="B438" t="str">
            <v xml:space="preserve"> </v>
          </cell>
          <cell r="C438" t="str">
            <v xml:space="preserve"> </v>
          </cell>
          <cell r="D438" t="str">
            <v xml:space="preserve"> </v>
          </cell>
          <cell r="E438" t="str">
            <v xml:space="preserve"> </v>
          </cell>
          <cell r="F438" t="str">
            <v xml:space="preserve"> </v>
          </cell>
          <cell r="G438" t="str">
            <v xml:space="preserve"> </v>
          </cell>
          <cell r="H438" t="str">
            <v xml:space="preserve"> </v>
          </cell>
          <cell r="I438" t="str">
            <v xml:space="preserve"> </v>
          </cell>
          <cell r="J438" t="str">
            <v xml:space="preserve"> </v>
          </cell>
          <cell r="K438" t="str">
            <v xml:space="preserve"> </v>
          </cell>
          <cell r="L438" t="str">
            <v xml:space="preserve"> </v>
          </cell>
          <cell r="M438" t="str">
            <v xml:space="preserve"> </v>
          </cell>
          <cell r="N438" t="str">
            <v xml:space="preserve"> </v>
          </cell>
          <cell r="O438" t="str">
            <v xml:space="preserve"> </v>
          </cell>
        </row>
        <row r="439">
          <cell r="A439" t="str">
            <v xml:space="preserve"> </v>
          </cell>
          <cell r="B439" t="str">
            <v xml:space="preserve"> </v>
          </cell>
          <cell r="C439" t="str">
            <v xml:space="preserve"> </v>
          </cell>
          <cell r="D439" t="str">
            <v xml:space="preserve"> </v>
          </cell>
          <cell r="E439" t="str">
            <v xml:space="preserve"> </v>
          </cell>
          <cell r="F439" t="str">
            <v xml:space="preserve"> </v>
          </cell>
          <cell r="G439" t="str">
            <v xml:space="preserve"> </v>
          </cell>
          <cell r="H439" t="str">
            <v xml:space="preserve"> </v>
          </cell>
          <cell r="I439" t="str">
            <v xml:space="preserve"> </v>
          </cell>
          <cell r="J439" t="str">
            <v xml:space="preserve"> </v>
          </cell>
          <cell r="K439" t="str">
            <v xml:space="preserve"> </v>
          </cell>
          <cell r="L439" t="str">
            <v xml:space="preserve"> </v>
          </cell>
          <cell r="M439" t="str">
            <v xml:space="preserve"> </v>
          </cell>
          <cell r="N439" t="str">
            <v xml:space="preserve"> </v>
          </cell>
          <cell r="O439" t="str">
            <v xml:space="preserve"> </v>
          </cell>
        </row>
        <row r="440">
          <cell r="A440" t="str">
            <v>-</v>
          </cell>
          <cell r="B440" t="str">
            <v>-</v>
          </cell>
          <cell r="C440" t="str">
            <v>-</v>
          </cell>
          <cell r="D440" t="str">
            <v>-</v>
          </cell>
          <cell r="E440" t="str">
            <v>-</v>
          </cell>
          <cell r="F440" t="str">
            <v>-</v>
          </cell>
          <cell r="G440" t="str">
            <v>-</v>
          </cell>
          <cell r="H440" t="str">
            <v>-</v>
          </cell>
          <cell r="I440" t="str">
            <v>-</v>
          </cell>
          <cell r="J440" t="str">
            <v>-</v>
          </cell>
          <cell r="K440" t="str">
            <v>-</v>
          </cell>
          <cell r="L440" t="str">
            <v>-</v>
          </cell>
          <cell r="M440" t="str">
            <v>-</v>
          </cell>
          <cell r="N440" t="str">
            <v>-</v>
          </cell>
          <cell r="O440" t="str">
            <v>-</v>
          </cell>
        </row>
        <row r="441">
          <cell r="A441" t="str">
            <v xml:space="preserve"> </v>
          </cell>
          <cell r="B441" t="str">
            <v>1995</v>
          </cell>
          <cell r="C441" t="str">
            <v xml:space="preserve"> </v>
          </cell>
          <cell r="D441" t="str">
            <v>1996</v>
          </cell>
          <cell r="E441" t="str">
            <v xml:space="preserve"> </v>
          </cell>
          <cell r="F441" t="str">
            <v>1997</v>
          </cell>
          <cell r="G441" t="str">
            <v xml:space="preserve"> </v>
          </cell>
          <cell r="H441" t="str">
            <v>1998</v>
          </cell>
          <cell r="I441" t="str">
            <v xml:space="preserve"> </v>
          </cell>
          <cell r="J441" t="str">
            <v>1999</v>
          </cell>
          <cell r="K441" t="str">
            <v xml:space="preserve"> </v>
          </cell>
          <cell r="L441" t="str">
            <v>2000</v>
          </cell>
          <cell r="M441" t="str">
            <v xml:space="preserve"> </v>
          </cell>
          <cell r="N441" t="str">
            <v>2001</v>
          </cell>
          <cell r="O441" t="str">
            <v xml:space="preserve"> </v>
          </cell>
        </row>
        <row r="442">
          <cell r="A442" t="str">
            <v>-</v>
          </cell>
          <cell r="B442" t="str">
            <v>-</v>
          </cell>
          <cell r="C442" t="str">
            <v>-</v>
          </cell>
          <cell r="D442" t="str">
            <v>-</v>
          </cell>
          <cell r="E442" t="str">
            <v>-</v>
          </cell>
          <cell r="F442" t="str">
            <v>-</v>
          </cell>
          <cell r="G442" t="str">
            <v>-</v>
          </cell>
          <cell r="H442" t="str">
            <v>-</v>
          </cell>
          <cell r="I442" t="str">
            <v>-</v>
          </cell>
          <cell r="J442" t="str">
            <v>-</v>
          </cell>
          <cell r="K442" t="str">
            <v>-</v>
          </cell>
          <cell r="L442" t="str">
            <v>-</v>
          </cell>
          <cell r="M442" t="str">
            <v>-</v>
          </cell>
          <cell r="N442" t="str">
            <v>-</v>
          </cell>
          <cell r="O442" t="str">
            <v>-</v>
          </cell>
        </row>
        <row r="443">
          <cell r="A443" t="str">
            <v>*  1. RECEIPTS</v>
          </cell>
          <cell r="B443">
            <v>3438</v>
          </cell>
          <cell r="C443" t="str">
            <v xml:space="preserve"> </v>
          </cell>
          <cell r="D443">
            <v>4240</v>
          </cell>
          <cell r="E443" t="str">
            <v xml:space="preserve"> </v>
          </cell>
          <cell r="F443">
            <v>4102</v>
          </cell>
          <cell r="G443" t="str">
            <v xml:space="preserve"> </v>
          </cell>
          <cell r="H443">
            <v>6546</v>
          </cell>
          <cell r="I443" t="str">
            <v xml:space="preserve"> </v>
          </cell>
          <cell r="J443">
            <v>7153</v>
          </cell>
          <cell r="K443" t="str">
            <v xml:space="preserve"> </v>
          </cell>
          <cell r="L443" t="str">
            <v>..</v>
          </cell>
          <cell r="M443" t="str">
            <v xml:space="preserve"> </v>
          </cell>
          <cell r="N443" t="str">
            <v>..</v>
          </cell>
          <cell r="O443" t="str">
            <v xml:space="preserve"> </v>
          </cell>
        </row>
        <row r="444">
          <cell r="A444" t="str">
            <v>*  2. PAYMENTS</v>
          </cell>
          <cell r="B444">
            <v>6706</v>
          </cell>
          <cell r="C444" t="str">
            <v xml:space="preserve"> </v>
          </cell>
          <cell r="D444">
            <v>5088</v>
          </cell>
          <cell r="E444" t="str">
            <v xml:space="preserve"> </v>
          </cell>
          <cell r="F444">
            <v>6194</v>
          </cell>
          <cell r="G444" t="str">
            <v xml:space="preserve"> </v>
          </cell>
          <cell r="H444">
            <v>9629</v>
          </cell>
          <cell r="I444" t="str">
            <v xml:space="preserve"> </v>
          </cell>
          <cell r="J444">
            <v>9676</v>
          </cell>
          <cell r="K444" t="str">
            <v xml:space="preserve"> </v>
          </cell>
          <cell r="L444" t="str">
            <v>..</v>
          </cell>
          <cell r="M444" t="str">
            <v xml:space="preserve"> </v>
          </cell>
          <cell r="N444" t="str">
            <v>..</v>
          </cell>
          <cell r="O444" t="str">
            <v xml:space="preserve"> </v>
          </cell>
        </row>
        <row r="445">
          <cell r="A445" t="str">
            <v>-</v>
          </cell>
          <cell r="B445" t="str">
            <v>-</v>
          </cell>
          <cell r="C445" t="str">
            <v>-</v>
          </cell>
          <cell r="D445" t="str">
            <v>-</v>
          </cell>
          <cell r="E445" t="str">
            <v>-</v>
          </cell>
          <cell r="F445" t="str">
            <v>-</v>
          </cell>
          <cell r="G445" t="str">
            <v>-</v>
          </cell>
          <cell r="H445" t="str">
            <v>-</v>
          </cell>
          <cell r="I445" t="str">
            <v>-</v>
          </cell>
          <cell r="J445" t="str">
            <v>-</v>
          </cell>
          <cell r="K445" t="str">
            <v>-</v>
          </cell>
          <cell r="L445" t="str">
            <v>-</v>
          </cell>
          <cell r="M445" t="str">
            <v>-</v>
          </cell>
          <cell r="N445" t="str">
            <v>-</v>
          </cell>
          <cell r="O445"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l 2.1.1"/>
      <sheetName val="Fig 2.1.1"/>
      <sheetName val="Tall 2.1.2"/>
      <sheetName val="Fig 2.1.2"/>
      <sheetName val="Tall 2.1.3"/>
      <sheetName val="Fig 2.1.3"/>
      <sheetName val="Tall 2.1.4"/>
      <sheetName val="Fig 2.1.4"/>
      <sheetName val="Tall 2.1.5"/>
      <sheetName val="Fig 2.1.5"/>
      <sheetName val="Tall 2.1.6"/>
      <sheetName val="Fig 2.1.6"/>
      <sheetName val="Tall 2.1.7"/>
      <sheetName val="Fig 2.1.7"/>
      <sheetName val="Tall 2.1.8"/>
      <sheetName val="Fig 2.1.8"/>
      <sheetName val="Tall 2.1.9"/>
      <sheetName val="Fig 2.1.9"/>
      <sheetName val="Tall 2.2.1"/>
      <sheetName val="Fig 2.2.1"/>
      <sheetName val="Tall 2.2.2"/>
      <sheetName val="Fig 2.2.2"/>
      <sheetName val="Tall 2.2.3"/>
      <sheetName val="Fig 2.2.3"/>
      <sheetName val="Tall 2.2.4"/>
      <sheetName val="Fig 2.2.4"/>
      <sheetName val="Tall 2.2.5"/>
      <sheetName val="Fig 2.2.5"/>
      <sheetName val="Tall 2.2.6"/>
      <sheetName val="Fig 2.2.6ny"/>
      <sheetName val="Tall 2.2.7"/>
      <sheetName val="Fig 2.2.7"/>
      <sheetName val="Fig 2.2.8"/>
      <sheetName val="Tall 2.2.9"/>
      <sheetName val="Fig 2.2.9"/>
      <sheetName val="Tall 2.2.10"/>
      <sheetName val="Fig 2.2.10"/>
      <sheetName val="Tall 2.2.11"/>
      <sheetName val="Fig 2.2.11"/>
      <sheetName val="Tall 2.2.12"/>
      <sheetName val="Fig 2.2.12"/>
      <sheetName val="Tal 2.2.13"/>
      <sheetName val="Fig 2.2.13"/>
      <sheetName val="Tall 2.3.1"/>
      <sheetName val="Fig 2.3.1"/>
      <sheetName val="Tall 2.3.2"/>
      <sheetName val="Fig 2.3.2"/>
      <sheetName val="Tall 2.3.3"/>
      <sheetName val="Fig 2.3.3"/>
      <sheetName val="Tall 2.3.4"/>
      <sheetName val="Fig 2.3.4"/>
      <sheetName val="Tall 2.3.5"/>
      <sheetName val="Fig 2.3.5"/>
      <sheetName val="Tall 2.3.6"/>
      <sheetName val="Fig 2.3.6"/>
      <sheetName val="Tall 2.3.7"/>
      <sheetName val="Fig 2.3.7"/>
      <sheetName val="Tall 2.3.8"/>
      <sheetName val="Fig 2.3.8"/>
      <sheetName val="Tall 2.4.1"/>
      <sheetName val="Fig 2.4.1"/>
      <sheetName val="Tall 2.4.2"/>
      <sheetName val="Fig 2.4.2"/>
      <sheetName val="Tall 2.4.3"/>
      <sheetName val="Fig 2.4.3"/>
      <sheetName val="Tall 2.4.4"/>
      <sheetName val="Fig 2.4.4"/>
      <sheetName val="Tall 2.4.5"/>
      <sheetName val="Fig 2.4.5"/>
      <sheetName val="Tall 2.4.6"/>
      <sheetName val="Fig 2.4.6"/>
      <sheetName val="Tall 2.4.7"/>
      <sheetName val="Fig 2.4.7"/>
      <sheetName val="Tall 2.4.8"/>
      <sheetName val="Fig 2.4.8"/>
      <sheetName val="Tall 2.4.9"/>
      <sheetName val="Fig 2.4.9"/>
      <sheetName val="Fig 2.4.10"/>
      <sheetName val="Tall 2.4.11"/>
      <sheetName val="Fig 2.4.11"/>
      <sheetName val="Tall 2.5.1"/>
      <sheetName val="Fig 2.5.1"/>
      <sheetName val="Tall 2.5.2"/>
      <sheetName val="Fig 2.5.2"/>
      <sheetName val="Tall 2.5.3"/>
      <sheetName val="Fig 2.5.3"/>
      <sheetName val="Tall 2.5.4"/>
      <sheetName val="Fig 2.5.4"/>
      <sheetName val="Ark3"/>
    </sheetNames>
    <sheetDataSet>
      <sheetData sheetId="0"/>
      <sheetData sheetId="1" refreshError="1"/>
      <sheetData sheetId="2"/>
      <sheetData sheetId="3" refreshError="1"/>
      <sheetData sheetId="4"/>
      <sheetData sheetId="5" refreshError="1"/>
      <sheetData sheetId="6"/>
      <sheetData sheetId="7" refreshError="1"/>
      <sheetData sheetId="8"/>
      <sheetData sheetId="9" refreshError="1"/>
      <sheetData sheetId="10"/>
      <sheetData sheetId="11" refreshError="1"/>
      <sheetData sheetId="12"/>
      <sheetData sheetId="13" refreshError="1"/>
      <sheetData sheetId="14"/>
      <sheetData sheetId="15" refreshError="1"/>
      <sheetData sheetId="16"/>
      <sheetData sheetId="17" refreshError="1"/>
      <sheetData sheetId="18"/>
      <sheetData sheetId="19" refreshError="1"/>
      <sheetData sheetId="20"/>
      <sheetData sheetId="21" refreshError="1"/>
      <sheetData sheetId="22"/>
      <sheetData sheetId="23" refreshError="1"/>
      <sheetData sheetId="24"/>
      <sheetData sheetId="25" refreshError="1"/>
      <sheetData sheetId="26"/>
      <sheetData sheetId="27" refreshError="1"/>
      <sheetData sheetId="28"/>
      <sheetData sheetId="29" refreshError="1"/>
      <sheetData sheetId="30"/>
      <sheetData sheetId="31" refreshError="1"/>
      <sheetData sheetId="32" refreshError="1"/>
      <sheetData sheetId="33"/>
      <sheetData sheetId="34" refreshError="1"/>
      <sheetData sheetId="35"/>
      <sheetData sheetId="36" refreshError="1"/>
      <sheetData sheetId="37"/>
      <sheetData sheetId="38" refreshError="1"/>
      <sheetData sheetId="39"/>
      <sheetData sheetId="40" refreshError="1"/>
      <sheetData sheetId="41"/>
      <sheetData sheetId="42" refreshError="1"/>
      <sheetData sheetId="43"/>
      <sheetData sheetId="44" refreshError="1"/>
      <sheetData sheetId="45"/>
      <sheetData sheetId="46" refreshError="1"/>
      <sheetData sheetId="47"/>
      <sheetData sheetId="48" refreshError="1"/>
      <sheetData sheetId="49"/>
      <sheetData sheetId="50" refreshError="1"/>
      <sheetData sheetId="51"/>
      <sheetData sheetId="52" refreshError="1"/>
      <sheetData sheetId="53"/>
      <sheetData sheetId="54" refreshError="1"/>
      <sheetData sheetId="55"/>
      <sheetData sheetId="56" refreshError="1"/>
      <sheetData sheetId="57"/>
      <sheetData sheetId="58" refreshError="1"/>
      <sheetData sheetId="59"/>
      <sheetData sheetId="60" refreshError="1"/>
      <sheetData sheetId="61"/>
      <sheetData sheetId="62" refreshError="1"/>
      <sheetData sheetId="63"/>
      <sheetData sheetId="64" refreshError="1"/>
      <sheetData sheetId="65"/>
      <sheetData sheetId="66" refreshError="1"/>
      <sheetData sheetId="67"/>
      <sheetData sheetId="68" refreshError="1"/>
      <sheetData sheetId="69"/>
      <sheetData sheetId="70" refreshError="1"/>
      <sheetData sheetId="71"/>
      <sheetData sheetId="72" refreshError="1"/>
      <sheetData sheetId="73"/>
      <sheetData sheetId="74" refreshError="1"/>
      <sheetData sheetId="75"/>
      <sheetData sheetId="76" refreshError="1"/>
      <sheetData sheetId="77"/>
      <sheetData sheetId="78"/>
      <sheetData sheetId="79" refreshError="1"/>
      <sheetData sheetId="80"/>
      <sheetData sheetId="81" refreshError="1"/>
      <sheetData sheetId="82"/>
      <sheetData sheetId="83" refreshError="1"/>
      <sheetData sheetId="84"/>
      <sheetData sheetId="85" refreshError="1"/>
      <sheetData sheetId="86"/>
      <sheetData sheetId="87" refreshError="1"/>
      <sheetData sheetId="8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ledning"/>
      <sheetName val="Om sammenlignbarhet over tid"/>
      <sheetName val="Innhold"/>
      <sheetName val="Merknad"/>
      <sheetName val="Basisindekser"/>
      <sheetName val="Beregnede FoU-indekser"/>
      <sheetName val="Veiet indeks for statlig FoU"/>
      <sheetName val="Basistall FoU"/>
      <sheetName val="Sekt. totalt - beløp, endringer"/>
      <sheetName val="Basistall FoU instituttsektoren"/>
      <sheetName val="Konsumprisindeksen"/>
      <sheetName val="Total FoU"/>
      <sheetName val="S1"/>
      <sheetName val="S2"/>
      <sheetName val="S3"/>
      <sheetName val="S4"/>
      <sheetName val="S5"/>
      <sheetName val="S6"/>
      <sheetName val="S7"/>
      <sheetName val="S8"/>
      <sheetName val="S9"/>
      <sheetName val="S10"/>
      <sheetName val="S11"/>
      <sheetName val="S12"/>
      <sheetName val="S13"/>
      <sheetName val="S14"/>
      <sheetName val="S15"/>
      <sheetName val="S16"/>
      <sheetName val="S17"/>
      <sheetName val="S18"/>
      <sheetName val="S19"/>
      <sheetName val="S20"/>
      <sheetName val="S21"/>
      <sheetName val="S22"/>
      <sheetName val="S23"/>
      <sheetName val="S24"/>
      <sheetName val="S25"/>
      <sheetName val="S26"/>
      <sheetName val="S27"/>
      <sheetName val="S28"/>
      <sheetName val="S29"/>
      <sheetName val="S30"/>
      <sheetName val="F1"/>
      <sheetName val="F2"/>
      <sheetName val="F3"/>
      <sheetName val="F4"/>
      <sheetName val="F5"/>
      <sheetName val="F6"/>
      <sheetName val="F7"/>
      <sheetName val="F8"/>
      <sheetName val="F9"/>
      <sheetName val="F10"/>
      <sheetName val="F11"/>
      <sheetName val="F12"/>
      <sheetName val="F13"/>
      <sheetName val="F14"/>
      <sheetName val="Fag1"/>
      <sheetName val="Fag2"/>
      <sheetName val="Fag3"/>
      <sheetName val="Fag4"/>
      <sheetName val="Fag5"/>
      <sheetName val="Fag6"/>
      <sheetName val="Fag7"/>
      <sheetName val="Fag8"/>
      <sheetName val="Fag9"/>
      <sheetName val="Fag10"/>
      <sheetName val="Type1"/>
      <sheetName val="Type2"/>
      <sheetName val="Type3"/>
      <sheetName val="Type4"/>
      <sheetName val="FM1"/>
      <sheetName val="FM2"/>
      <sheetName val="FM3"/>
      <sheetName val="FM4"/>
      <sheetName val="FM5"/>
      <sheetName val="FM6"/>
      <sheetName val="FM7"/>
      <sheetName val="FM8"/>
      <sheetName val="Sektor OECD"/>
    </sheetNames>
    <sheetDataSet>
      <sheetData sheetId="0"/>
      <sheetData sheetId="1"/>
      <sheetData sheetId="2">
        <row r="11">
          <cell r="F11">
            <v>1990</v>
          </cell>
        </row>
      </sheetData>
      <sheetData sheetId="3"/>
      <sheetData sheetId="4">
        <row r="3">
          <cell r="B3" t="str">
            <v>Lønn og sos. utg.</v>
          </cell>
          <cell r="C3" t="str">
            <v>Andre driftsutg.</v>
          </cell>
          <cell r="D3" t="str">
            <v>Mask./ vit. utstyr</v>
          </cell>
          <cell r="E3" t="str">
            <v>Bygn./ tomter/ anlegg</v>
          </cell>
          <cell r="F3" t="str">
            <v>Lønn og sos. utg.</v>
          </cell>
          <cell r="G3" t="str">
            <v>Andre driftsutg.</v>
          </cell>
          <cell r="H3" t="str">
            <v>Mask./ vit. utstyr</v>
          </cell>
          <cell r="I3" t="str">
            <v>Bygn./ tomter/ anlegg</v>
          </cell>
        </row>
        <row r="4">
          <cell r="A4">
            <v>1970</v>
          </cell>
          <cell r="B4">
            <v>0.22500000000000003</v>
          </cell>
          <cell r="C4">
            <v>0.21299999999999994</v>
          </cell>
          <cell r="D4">
            <v>0.21299999999999994</v>
          </cell>
          <cell r="E4">
            <v>0.26800000000000013</v>
          </cell>
          <cell r="F4">
            <v>0.14599999999999999</v>
          </cell>
          <cell r="G4">
            <v>0.21299999999999994</v>
          </cell>
          <cell r="H4">
            <v>0.21299999999999994</v>
          </cell>
          <cell r="I4">
            <v>0.31600000000000006</v>
          </cell>
          <cell r="AF4">
            <v>4.4444444444444438</v>
          </cell>
          <cell r="AG4">
            <v>4.6948356807511749</v>
          </cell>
          <cell r="AH4">
            <v>4.6948356807511749</v>
          </cell>
          <cell r="AI4">
            <v>3.7313432835820879</v>
          </cell>
          <cell r="AJ4">
            <v>6.8493150684931505</v>
          </cell>
          <cell r="AK4">
            <v>4.6948356807511749</v>
          </cell>
          <cell r="AL4">
            <v>4.6948356807511749</v>
          </cell>
          <cell r="AM4">
            <v>3.164556962025316</v>
          </cell>
        </row>
        <row r="5">
          <cell r="B5">
            <v>0.25800000000000006</v>
          </cell>
          <cell r="C5">
            <v>0.23799999999999993</v>
          </cell>
          <cell r="D5">
            <v>0.23799999999999993</v>
          </cell>
          <cell r="E5">
            <v>0.28500000000000014</v>
          </cell>
          <cell r="F5">
            <v>0.16300000000000001</v>
          </cell>
          <cell r="G5">
            <v>0.23799999999999993</v>
          </cell>
          <cell r="H5">
            <v>0.23799999999999993</v>
          </cell>
          <cell r="I5">
            <v>0.33500000000000002</v>
          </cell>
        </row>
        <row r="6">
          <cell r="A6">
            <v>1972</v>
          </cell>
          <cell r="B6">
            <v>0.27800000000000002</v>
          </cell>
          <cell r="C6">
            <v>0.25599999999999989</v>
          </cell>
          <cell r="D6">
            <v>0.25599999999999989</v>
          </cell>
          <cell r="E6">
            <v>0.3000000000000001</v>
          </cell>
          <cell r="F6">
            <v>0.17799999999999999</v>
          </cell>
          <cell r="G6">
            <v>0.25599999999999989</v>
          </cell>
          <cell r="H6">
            <v>0.25599999999999989</v>
          </cell>
          <cell r="I6">
            <v>0.35299999999999998</v>
          </cell>
        </row>
        <row r="7">
          <cell r="B7">
            <v>0.29800000000000004</v>
          </cell>
          <cell r="C7">
            <v>0.27499999999999986</v>
          </cell>
          <cell r="D7">
            <v>0.27499999999999986</v>
          </cell>
          <cell r="E7">
            <v>0.32100000000000012</v>
          </cell>
          <cell r="F7">
            <v>0.19699999999999998</v>
          </cell>
          <cell r="G7">
            <v>0.27499999999999986</v>
          </cell>
          <cell r="H7">
            <v>0.27499999999999986</v>
          </cell>
          <cell r="I7">
            <v>0.3829999999999999</v>
          </cell>
        </row>
        <row r="8">
          <cell r="A8">
            <v>1974</v>
          </cell>
          <cell r="B8">
            <v>0.33</v>
          </cell>
          <cell r="C8">
            <v>0.31899999999999984</v>
          </cell>
          <cell r="D8">
            <v>0.31899999999999984</v>
          </cell>
          <cell r="E8">
            <v>0.37000000000000011</v>
          </cell>
          <cell r="F8">
            <v>0.23099999999999998</v>
          </cell>
          <cell r="G8">
            <v>0.31899999999999984</v>
          </cell>
          <cell r="H8">
            <v>0.31899999999999984</v>
          </cell>
          <cell r="I8">
            <v>0.44199999999999995</v>
          </cell>
        </row>
        <row r="9">
          <cell r="B9">
            <v>0.379</v>
          </cell>
          <cell r="C9">
            <v>0.35899999999999982</v>
          </cell>
          <cell r="D9">
            <v>0.35899999999999982</v>
          </cell>
          <cell r="E9">
            <v>0.40100000000000013</v>
          </cell>
          <cell r="F9">
            <v>0.27599999999999997</v>
          </cell>
          <cell r="G9">
            <v>0.35899999999999982</v>
          </cell>
          <cell r="H9">
            <v>0.35899999999999982</v>
          </cell>
          <cell r="I9">
            <v>0.48699999999999999</v>
          </cell>
        </row>
        <row r="10">
          <cell r="B10">
            <v>0.41899999999999998</v>
          </cell>
          <cell r="C10">
            <v>0.4029999999999998</v>
          </cell>
          <cell r="D10">
            <v>0.4029999999999998</v>
          </cell>
          <cell r="E10">
            <v>0.44100000000000017</v>
          </cell>
          <cell r="F10">
            <v>0.32200000000000001</v>
          </cell>
          <cell r="G10">
            <v>0.4029999999999998</v>
          </cell>
          <cell r="H10">
            <v>0.4029999999999998</v>
          </cell>
          <cell r="I10">
            <v>0.53199999999999992</v>
          </cell>
        </row>
        <row r="11">
          <cell r="A11">
            <v>1977</v>
          </cell>
          <cell r="B11">
            <v>0.45200000000000007</v>
          </cell>
          <cell r="C11">
            <v>0.42799999999999983</v>
          </cell>
          <cell r="D11">
            <v>0.42799999999999983</v>
          </cell>
          <cell r="E11">
            <v>0.47600000000000015</v>
          </cell>
          <cell r="F11">
            <v>0.35700000000000004</v>
          </cell>
          <cell r="G11">
            <v>0.42799999999999983</v>
          </cell>
          <cell r="H11">
            <v>0.42799999999999983</v>
          </cell>
          <cell r="I11">
            <v>0.57200000000000006</v>
          </cell>
        </row>
        <row r="12">
          <cell r="B12">
            <v>0.48000000000000009</v>
          </cell>
          <cell r="C12">
            <v>0.46799999999999981</v>
          </cell>
          <cell r="D12">
            <v>0.46799999999999981</v>
          </cell>
          <cell r="E12">
            <v>0.49700000000000016</v>
          </cell>
          <cell r="F12">
            <v>0.38500000000000001</v>
          </cell>
          <cell r="G12">
            <v>0.46799999999999981</v>
          </cell>
          <cell r="H12">
            <v>0.46799999999999981</v>
          </cell>
          <cell r="I12">
            <v>0.57200000000000006</v>
          </cell>
        </row>
        <row r="13">
          <cell r="A13">
            <v>1979</v>
          </cell>
          <cell r="B13">
            <v>0.49000000000000005</v>
          </cell>
          <cell r="C13">
            <v>0.5119999999999999</v>
          </cell>
          <cell r="D13">
            <v>0.5119999999999999</v>
          </cell>
          <cell r="E13">
            <v>0.50900000000000012</v>
          </cell>
          <cell r="F13">
            <v>0.39600000000000007</v>
          </cell>
          <cell r="G13">
            <v>0.5119999999999999</v>
          </cell>
          <cell r="H13">
            <v>0.5119999999999999</v>
          </cell>
          <cell r="I13">
            <v>0.56299999999999994</v>
          </cell>
        </row>
        <row r="14">
          <cell r="B14">
            <v>0.52900000000000003</v>
          </cell>
          <cell r="C14">
            <v>0.57099999999999995</v>
          </cell>
          <cell r="D14">
            <v>0.57099999999999995</v>
          </cell>
          <cell r="E14">
            <v>0.56100000000000017</v>
          </cell>
          <cell r="F14">
            <v>0.43300000000000011</v>
          </cell>
          <cell r="G14">
            <v>0.57099999999999995</v>
          </cell>
          <cell r="H14">
            <v>0.57099999999999995</v>
          </cell>
          <cell r="I14">
            <v>0.60099999999999998</v>
          </cell>
        </row>
        <row r="15">
          <cell r="A15">
            <v>1981</v>
          </cell>
          <cell r="B15">
            <v>0.57599999999999996</v>
          </cell>
          <cell r="C15">
            <v>0.621</v>
          </cell>
          <cell r="D15">
            <v>0.621</v>
          </cell>
          <cell r="E15">
            <v>0.6090000000000001</v>
          </cell>
          <cell r="F15">
            <v>0.47700000000000015</v>
          </cell>
          <cell r="G15">
            <v>0.621</v>
          </cell>
          <cell r="H15">
            <v>0.621</v>
          </cell>
          <cell r="I15">
            <v>0.64799999999999991</v>
          </cell>
        </row>
        <row r="16">
          <cell r="B16">
            <v>0.621</v>
          </cell>
          <cell r="C16">
            <v>0.66200000000000003</v>
          </cell>
          <cell r="D16">
            <v>0.66200000000000003</v>
          </cell>
          <cell r="E16">
            <v>0.66000000000000014</v>
          </cell>
          <cell r="F16">
            <v>0.52600000000000013</v>
          </cell>
          <cell r="G16">
            <v>0.66200000000000003</v>
          </cell>
          <cell r="H16">
            <v>0.66200000000000003</v>
          </cell>
          <cell r="I16">
            <v>0.70399999999999996</v>
          </cell>
        </row>
        <row r="17">
          <cell r="A17">
            <v>1983</v>
          </cell>
          <cell r="B17">
            <v>0.65400000000000003</v>
          </cell>
          <cell r="C17">
            <v>0.70900000000000007</v>
          </cell>
          <cell r="D17">
            <v>0.70900000000000007</v>
          </cell>
          <cell r="E17">
            <v>0.69900000000000007</v>
          </cell>
          <cell r="F17">
            <v>0.57100000000000006</v>
          </cell>
          <cell r="G17">
            <v>0.70900000000000007</v>
          </cell>
          <cell r="H17">
            <v>0.70900000000000007</v>
          </cell>
          <cell r="I17">
            <v>0.74399999999999999</v>
          </cell>
        </row>
        <row r="18">
          <cell r="B18">
            <v>0.68700000000000006</v>
          </cell>
          <cell r="C18">
            <v>0.748</v>
          </cell>
          <cell r="D18">
            <v>0.748</v>
          </cell>
          <cell r="E18">
            <v>0.7350000000000001</v>
          </cell>
          <cell r="F18">
            <v>0.62</v>
          </cell>
          <cell r="G18">
            <v>0.748</v>
          </cell>
          <cell r="H18">
            <v>0.748</v>
          </cell>
          <cell r="I18">
            <v>0.77900000000000003</v>
          </cell>
        </row>
        <row r="19">
          <cell r="A19">
            <v>1985</v>
          </cell>
          <cell r="B19">
            <v>0.73799999999999999</v>
          </cell>
          <cell r="C19">
            <v>0.79900000000000015</v>
          </cell>
          <cell r="D19">
            <v>0.79900000000000015</v>
          </cell>
          <cell r="E19">
            <v>0.77800000000000002</v>
          </cell>
          <cell r="F19">
            <v>0.66900000000000004</v>
          </cell>
          <cell r="G19">
            <v>0.79900000000000015</v>
          </cell>
          <cell r="H19">
            <v>0.79900000000000015</v>
          </cell>
          <cell r="I19">
            <v>0.82299999999999984</v>
          </cell>
        </row>
        <row r="20">
          <cell r="B20">
            <v>0.79700000000000004</v>
          </cell>
          <cell r="C20">
            <v>0.80100000000000005</v>
          </cell>
          <cell r="D20">
            <v>0.80100000000000005</v>
          </cell>
          <cell r="E20">
            <v>0.84300000000000008</v>
          </cell>
          <cell r="F20">
            <v>0.7370000000000001</v>
          </cell>
          <cell r="G20">
            <v>0.80100000000000005</v>
          </cell>
          <cell r="H20">
            <v>0.80100000000000005</v>
          </cell>
          <cell r="I20">
            <v>0.89400000000000002</v>
          </cell>
        </row>
        <row r="21">
          <cell r="A21">
            <v>1987</v>
          </cell>
          <cell r="B21">
            <v>0.86299999999999999</v>
          </cell>
          <cell r="C21">
            <v>0.85799999999999998</v>
          </cell>
          <cell r="D21">
            <v>0.85799999999999998</v>
          </cell>
          <cell r="E21">
            <v>0.94300000000000017</v>
          </cell>
          <cell r="F21">
            <v>0.85599999999999998</v>
          </cell>
          <cell r="G21">
            <v>0.85799999999999998</v>
          </cell>
          <cell r="H21">
            <v>0.85799999999999998</v>
          </cell>
          <cell r="I21">
            <v>1.002</v>
          </cell>
        </row>
        <row r="22">
          <cell r="B22">
            <v>0.92199999999999993</v>
          </cell>
          <cell r="C22">
            <v>0.88700000000000001</v>
          </cell>
          <cell r="D22">
            <v>0.88700000000000001</v>
          </cell>
          <cell r="E22">
            <v>1.0010000000000001</v>
          </cell>
          <cell r="F22">
            <v>0.90200000000000002</v>
          </cell>
          <cell r="G22">
            <v>0.88700000000000001</v>
          </cell>
          <cell r="H22">
            <v>0.88700000000000001</v>
          </cell>
          <cell r="I22">
            <v>1.0640000000000001</v>
          </cell>
        </row>
        <row r="23">
          <cell r="A23">
            <v>1989</v>
          </cell>
          <cell r="B23">
            <v>0.96099999999999985</v>
          </cell>
          <cell r="C23">
            <v>0.92599999999999982</v>
          </cell>
          <cell r="D23">
            <v>0.92599999999999982</v>
          </cell>
          <cell r="E23">
            <v>0.99900000000000011</v>
          </cell>
          <cell r="F23">
            <v>0.94499999999999995</v>
          </cell>
          <cell r="G23">
            <v>0.92599999999999982</v>
          </cell>
          <cell r="H23">
            <v>0.92599999999999982</v>
          </cell>
          <cell r="I23">
            <v>1.026</v>
          </cell>
        </row>
        <row r="24">
          <cell r="B24">
            <v>1</v>
          </cell>
          <cell r="C24">
            <v>1</v>
          </cell>
          <cell r="D24">
            <v>1</v>
          </cell>
          <cell r="E24">
            <v>1</v>
          </cell>
          <cell r="F24">
            <v>1</v>
          </cell>
          <cell r="G24">
            <v>1</v>
          </cell>
          <cell r="H24">
            <v>1</v>
          </cell>
          <cell r="I24">
            <v>1</v>
          </cell>
        </row>
        <row r="25">
          <cell r="A25">
            <v>1991</v>
          </cell>
          <cell r="B25">
            <v>1.05</v>
          </cell>
          <cell r="C25">
            <v>1.0349999999999999</v>
          </cell>
          <cell r="D25">
            <v>1.0349999999999999</v>
          </cell>
          <cell r="E25">
            <v>0.98899999999999999</v>
          </cell>
          <cell r="F25">
            <v>1.052</v>
          </cell>
          <cell r="G25">
            <v>1.0349999999999999</v>
          </cell>
          <cell r="H25">
            <v>1.0349999999999999</v>
          </cell>
          <cell r="I25">
            <v>0.98099999999999998</v>
          </cell>
        </row>
        <row r="26">
          <cell r="B26">
            <v>1.0850000000000002</v>
          </cell>
          <cell r="C26">
            <v>1.0390000000000001</v>
          </cell>
          <cell r="D26">
            <v>1.0390000000000001</v>
          </cell>
          <cell r="E26">
            <v>0.98799999999999999</v>
          </cell>
          <cell r="F26">
            <v>1.085</v>
          </cell>
          <cell r="G26">
            <v>1.0390000000000001</v>
          </cell>
          <cell r="H26">
            <v>1.0390000000000001</v>
          </cell>
          <cell r="I26">
            <v>0.9800000000000002</v>
          </cell>
        </row>
        <row r="27">
          <cell r="A27">
            <v>1993</v>
          </cell>
          <cell r="B27">
            <v>1.0880000000000001</v>
          </cell>
          <cell r="C27">
            <v>1.0669999999999999</v>
          </cell>
          <cell r="D27">
            <v>1.0669999999999999</v>
          </cell>
          <cell r="E27">
            <v>0.98499999999999999</v>
          </cell>
          <cell r="F27">
            <v>1.1140000000000001</v>
          </cell>
          <cell r="G27">
            <v>1.0669999999999999</v>
          </cell>
          <cell r="H27">
            <v>1.0669999999999999</v>
          </cell>
          <cell r="I27">
            <v>0.97799999999999998</v>
          </cell>
        </row>
        <row r="28">
          <cell r="B28">
            <v>1.1100000000000001</v>
          </cell>
          <cell r="C28">
            <v>1.0920000000000001</v>
          </cell>
          <cell r="D28">
            <v>1.081</v>
          </cell>
          <cell r="E28">
            <v>1.018</v>
          </cell>
          <cell r="F28">
            <v>1.145</v>
          </cell>
          <cell r="G28">
            <v>1.0840000000000001</v>
          </cell>
          <cell r="H28">
            <v>1.081</v>
          </cell>
          <cell r="I28">
            <v>1.0109999999999999</v>
          </cell>
        </row>
        <row r="29">
          <cell r="A29">
            <v>1995</v>
          </cell>
          <cell r="B29">
            <v>1.159</v>
          </cell>
          <cell r="C29">
            <v>1.1140000000000001</v>
          </cell>
          <cell r="D29">
            <v>1.089</v>
          </cell>
          <cell r="E29">
            <v>1.081</v>
          </cell>
          <cell r="F29">
            <v>1.19</v>
          </cell>
          <cell r="G29">
            <v>1.117</v>
          </cell>
          <cell r="H29">
            <v>1.089</v>
          </cell>
          <cell r="I29">
            <v>1.0760000000000001</v>
          </cell>
        </row>
        <row r="30">
          <cell r="B30">
            <v>1.2050000000000001</v>
          </cell>
          <cell r="C30">
            <v>1.149</v>
          </cell>
          <cell r="D30">
            <v>1.08</v>
          </cell>
          <cell r="E30">
            <v>1.1240000000000001</v>
          </cell>
          <cell r="F30">
            <v>1.252</v>
          </cell>
          <cell r="G30">
            <v>1.1659999999999999</v>
          </cell>
          <cell r="H30">
            <v>1.08</v>
          </cell>
          <cell r="I30">
            <v>1.119</v>
          </cell>
        </row>
        <row r="31">
          <cell r="A31">
            <v>1997</v>
          </cell>
          <cell r="B31">
            <v>1.262</v>
          </cell>
          <cell r="C31">
            <v>1.1870000000000001</v>
          </cell>
          <cell r="D31">
            <v>1.0660000000000001</v>
          </cell>
          <cell r="E31">
            <v>1.1679999999999999</v>
          </cell>
          <cell r="F31">
            <v>1.3320000000000001</v>
          </cell>
          <cell r="G31">
            <v>1.2130000000000001</v>
          </cell>
          <cell r="H31">
            <v>1.0660000000000001</v>
          </cell>
          <cell r="I31">
            <v>1.163</v>
          </cell>
        </row>
        <row r="32">
          <cell r="B32">
            <v>1.3360000000000001</v>
          </cell>
          <cell r="C32">
            <v>1.23</v>
          </cell>
          <cell r="D32">
            <v>1.091</v>
          </cell>
          <cell r="E32">
            <v>1.214</v>
          </cell>
          <cell r="F32">
            <v>1.415</v>
          </cell>
          <cell r="G32">
            <v>1.258</v>
          </cell>
          <cell r="H32">
            <v>1.091</v>
          </cell>
          <cell r="I32">
            <v>1.208</v>
          </cell>
        </row>
        <row r="33">
          <cell r="A33" t="str">
            <v>1999*</v>
          </cell>
          <cell r="B33">
            <v>1.399</v>
          </cell>
          <cell r="C33">
            <v>1.2669999999999999</v>
          </cell>
          <cell r="D33">
            <v>1.0860000000000001</v>
          </cell>
          <cell r="E33">
            <v>1.2629999999999999</v>
          </cell>
          <cell r="F33">
            <v>1.496</v>
          </cell>
          <cell r="G33">
            <v>1.288</v>
          </cell>
          <cell r="H33">
            <v>1.0860000000000001</v>
          </cell>
          <cell r="I33">
            <v>1.256</v>
          </cell>
        </row>
        <row r="34">
          <cell r="B34">
            <v>1.4810000000000001</v>
          </cell>
          <cell r="C34">
            <v>1.3340000000000001</v>
          </cell>
          <cell r="D34">
            <v>1.125</v>
          </cell>
          <cell r="E34">
            <v>1.3260000000000001</v>
          </cell>
          <cell r="F34">
            <v>1.5740000000000001</v>
          </cell>
          <cell r="G34">
            <v>1.3560000000000001</v>
          </cell>
          <cell r="H34">
            <v>1.125</v>
          </cell>
          <cell r="I34">
            <v>1.319</v>
          </cell>
        </row>
        <row r="35">
          <cell r="B35">
            <v>0</v>
          </cell>
          <cell r="C35">
            <v>0</v>
          </cell>
          <cell r="D35">
            <v>0</v>
          </cell>
          <cell r="E35">
            <v>0</v>
          </cell>
          <cell r="F35">
            <v>0</v>
          </cell>
          <cell r="G35">
            <v>0</v>
          </cell>
          <cell r="H35">
            <v>0</v>
          </cell>
          <cell r="I35">
            <v>0</v>
          </cell>
        </row>
      </sheetData>
      <sheetData sheetId="5">
        <row r="4">
          <cell r="AA4">
            <v>0.22561312199353367</v>
          </cell>
        </row>
        <row r="5">
          <cell r="AA5">
            <v>0.27177138433750481</v>
          </cell>
        </row>
        <row r="6">
          <cell r="AA6">
            <v>0.32847400362885565</v>
          </cell>
        </row>
        <row r="7">
          <cell r="AA7">
            <v>0.44732561005669208</v>
          </cell>
        </row>
        <row r="8">
          <cell r="AA8">
            <v>0.49935649935649939</v>
          </cell>
        </row>
        <row r="9">
          <cell r="AA9">
            <v>0.59436811848387405</v>
          </cell>
        </row>
        <row r="10">
          <cell r="AA10">
            <v>0.67686371778972032</v>
          </cell>
        </row>
        <row r="11">
          <cell r="AA11">
            <v>0.76367410922340373</v>
          </cell>
        </row>
        <row r="12">
          <cell r="AA12">
            <v>0.86441827978447405</v>
          </cell>
        </row>
        <row r="13">
          <cell r="AA13">
            <v>0.94875218239704229</v>
          </cell>
        </row>
        <row r="14">
          <cell r="AA14">
            <v>1.0372085842210901</v>
          </cell>
        </row>
        <row r="15">
          <cell r="AA15">
            <v>1.0709629507385099</v>
          </cell>
        </row>
        <row r="16">
          <cell r="AA16">
            <v>1.1329446542946298</v>
          </cell>
        </row>
        <row r="17">
          <cell r="AA17">
            <v>1.2155524896525776</v>
          </cell>
        </row>
        <row r="18">
          <cell r="AA18">
            <v>1.3168148801846442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ledning"/>
      <sheetName val="Om sammenlignbarhet over tid"/>
      <sheetName val="Innhold"/>
      <sheetName val="Merknad"/>
      <sheetName val="Basisindekser"/>
      <sheetName val="Beregnede FoU-indekser"/>
      <sheetName val="Veiet indeks for statlig FoU"/>
      <sheetName val="Basistall FoU"/>
      <sheetName val="Sekt. totalt - beløp, endringer"/>
      <sheetName val="Basistall FoU instituttsektoren"/>
      <sheetName val="Konsumprisindeksen"/>
      <sheetName val="Total FoU"/>
      <sheetName val="S1"/>
      <sheetName val="S2"/>
      <sheetName val="S3"/>
      <sheetName val="S4"/>
      <sheetName val="S5"/>
      <sheetName val="S6"/>
      <sheetName val="S7"/>
      <sheetName val="S8"/>
      <sheetName val="S9"/>
      <sheetName val="S10"/>
      <sheetName val="S11"/>
      <sheetName val="S12"/>
      <sheetName val="S13"/>
      <sheetName val="S14"/>
      <sheetName val="S15"/>
      <sheetName val="S16"/>
      <sheetName val="S17"/>
      <sheetName val="S18"/>
      <sheetName val="S19"/>
      <sheetName val="S20"/>
      <sheetName val="S21"/>
      <sheetName val="S22"/>
      <sheetName val="S23"/>
      <sheetName val="S24"/>
      <sheetName val="S25"/>
      <sheetName val="S26"/>
      <sheetName val="S27"/>
      <sheetName val="S28"/>
      <sheetName val="S29"/>
      <sheetName val="S30"/>
      <sheetName val="F1"/>
      <sheetName val="F2"/>
      <sheetName val="F3"/>
      <sheetName val="F4"/>
      <sheetName val="F5"/>
      <sheetName val="F6"/>
      <sheetName val="F7"/>
      <sheetName val="F8"/>
      <sheetName val="F9"/>
      <sheetName val="F10"/>
      <sheetName val="F11"/>
      <sheetName val="F12"/>
      <sheetName val="F13"/>
      <sheetName val="F14"/>
      <sheetName val="Fag1"/>
      <sheetName val="Fag2"/>
      <sheetName val="Fag3"/>
      <sheetName val="Fag4"/>
      <sheetName val="Fag5"/>
      <sheetName val="Fag6"/>
      <sheetName val="Fag7"/>
      <sheetName val="Fag8"/>
      <sheetName val="Fag9"/>
      <sheetName val="Fag10"/>
      <sheetName val="Type1"/>
      <sheetName val="Type2"/>
      <sheetName val="Type3"/>
      <sheetName val="Type4"/>
      <sheetName val="FM1"/>
      <sheetName val="FM2"/>
      <sheetName val="FM3"/>
      <sheetName val="FM4"/>
      <sheetName val="FM5"/>
      <sheetName val="FM6"/>
      <sheetName val="FM7"/>
      <sheetName val="FM8"/>
      <sheetName val="Sektor OECD"/>
    </sheetNames>
    <sheetDataSet>
      <sheetData sheetId="0"/>
      <sheetData sheetId="1"/>
      <sheetData sheetId="2"/>
      <sheetData sheetId="3"/>
      <sheetData sheetId="4">
        <row r="3">
          <cell r="G3" t="str">
            <v>Andre driftsutg.</v>
          </cell>
        </row>
        <row r="4">
          <cell r="G4">
            <v>0.21299999999999994</v>
          </cell>
        </row>
        <row r="5">
          <cell r="G5">
            <v>0.23799999999999993</v>
          </cell>
        </row>
        <row r="6">
          <cell r="G6">
            <v>0.25599999999999989</v>
          </cell>
        </row>
        <row r="7">
          <cell r="G7">
            <v>0.27499999999999986</v>
          </cell>
        </row>
        <row r="8">
          <cell r="G8">
            <v>0.31899999999999984</v>
          </cell>
        </row>
        <row r="9">
          <cell r="G9">
            <v>0.35899999999999982</v>
          </cell>
        </row>
        <row r="10">
          <cell r="G10">
            <v>0.4029999999999998</v>
          </cell>
        </row>
        <row r="11">
          <cell r="G11">
            <v>0.42799999999999983</v>
          </cell>
        </row>
        <row r="12">
          <cell r="G12">
            <v>0.46799999999999981</v>
          </cell>
        </row>
        <row r="13">
          <cell r="G13">
            <v>0.5119999999999999</v>
          </cell>
        </row>
        <row r="14">
          <cell r="G14">
            <v>0.57099999999999995</v>
          </cell>
        </row>
        <row r="15">
          <cell r="G15">
            <v>0.621</v>
          </cell>
        </row>
        <row r="16">
          <cell r="G16">
            <v>0.66200000000000003</v>
          </cell>
        </row>
        <row r="17">
          <cell r="G17">
            <v>0.70900000000000007</v>
          </cell>
        </row>
        <row r="18">
          <cell r="G18">
            <v>0.748</v>
          </cell>
        </row>
        <row r="19">
          <cell r="G19">
            <v>0.79900000000000015</v>
          </cell>
        </row>
        <row r="20">
          <cell r="G20">
            <v>0.80100000000000005</v>
          </cell>
        </row>
        <row r="21">
          <cell r="G21">
            <v>0.85799999999999998</v>
          </cell>
        </row>
        <row r="22">
          <cell r="G22">
            <v>0.88700000000000001</v>
          </cell>
        </row>
        <row r="23">
          <cell r="G23">
            <v>0.92599999999999982</v>
          </cell>
        </row>
        <row r="24">
          <cell r="G24">
            <v>1</v>
          </cell>
        </row>
        <row r="25">
          <cell r="G25">
            <v>1.0349999999999999</v>
          </cell>
        </row>
        <row r="26">
          <cell r="G26">
            <v>1.0390000000000001</v>
          </cell>
        </row>
        <row r="27">
          <cell r="G27">
            <v>1.0669999999999999</v>
          </cell>
        </row>
        <row r="28">
          <cell r="G28">
            <v>1.0840000000000001</v>
          </cell>
        </row>
        <row r="29">
          <cell r="G29">
            <v>1.117</v>
          </cell>
        </row>
        <row r="30">
          <cell r="G30">
            <v>1.1659999999999999</v>
          </cell>
        </row>
        <row r="31">
          <cell r="G31">
            <v>1.2130000000000001</v>
          </cell>
        </row>
        <row r="32">
          <cell r="G32">
            <v>1.258</v>
          </cell>
        </row>
        <row r="33">
          <cell r="G33">
            <v>1.288</v>
          </cell>
        </row>
        <row r="34">
          <cell r="G34">
            <v>1.3560000000000001</v>
          </cell>
        </row>
        <row r="35">
          <cell r="G35">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Settings"/>
      <sheetName val="Templates"/>
      <sheetName val="HiddenErrors"/>
      <sheetName val="Settings"/>
      <sheetName val="List of tables"/>
      <sheetName val="FLAGS"/>
      <sheetName val="Explanatory notes"/>
      <sheetName val="CP9"/>
      <sheetName val="CE1"/>
    </sheetNames>
    <sheetDataSet>
      <sheetData sheetId="0">
        <row r="4">
          <cell r="B4">
            <v>0</v>
          </cell>
        </row>
      </sheetData>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Settings"/>
      <sheetName val="Templates"/>
      <sheetName val="HiddenErrors"/>
      <sheetName val="Settings"/>
      <sheetName val="List of tables"/>
      <sheetName val="FLAGS"/>
      <sheetName val="Explanatory notes"/>
      <sheetName val="CP9"/>
      <sheetName val="CE1"/>
    </sheetNames>
    <sheetDataSet>
      <sheetData sheetId="0">
        <row r="4">
          <cell r="B4">
            <v>0</v>
          </cell>
        </row>
      </sheetData>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ituttoversikt"/>
      <sheetName val="2. Øk. nøkkeltall etter dept"/>
      <sheetName val="3. Øk. nøkkeltall etter område"/>
      <sheetName val="4. Basisbevilgning"/>
      <sheetName val="5. Oppdragsinntekter"/>
      <sheetName val="6. Inntekter fra utlandet"/>
      <sheetName val="7. Årsverk"/>
      <sheetName val="8. Ansatte med dr.grad"/>
      <sheetName val="9. Arbeid med dr.grad"/>
      <sheetName val="10. Avgang &amp; tilvekst"/>
      <sheetName val="11. Avlagte dr.grader"/>
      <sheetName val="12. Publisering og formidling"/>
      <sheetName val="13. Lisenser og patenter"/>
      <sheetName val="14. Samarbeid"/>
      <sheetName val="15. Samarbeid med UoH"/>
      <sheetName val="16. Gjesteforskere ved inst."/>
      <sheetName val="17. Prosjektportefølje"/>
      <sheetName val="Hjelpe1 Inntekter og  driftsres"/>
      <sheetName val="Hjelpe2 Innt utland tidsserie "/>
      <sheetName val="Hjelpe3 Næringslivsinntekter"/>
    </sheetNames>
    <sheetDataSet>
      <sheetData sheetId="0"/>
      <sheetData sheetId="1"/>
      <sheetData sheetId="2"/>
      <sheetData sheetId="3"/>
      <sheetData sheetId="4"/>
      <sheetData sheetId="5"/>
      <sheetData sheetId="6"/>
      <sheetData sheetId="7"/>
      <sheetData sheetId="8"/>
      <sheetData sheetId="9">
        <row r="6">
          <cell r="H6">
            <v>1</v>
          </cell>
        </row>
        <row r="7">
          <cell r="H7">
            <v>0</v>
          </cell>
        </row>
        <row r="8">
          <cell r="H8">
            <v>1</v>
          </cell>
        </row>
        <row r="9">
          <cell r="H9">
            <v>2</v>
          </cell>
        </row>
        <row r="10">
          <cell r="H10">
            <v>4</v>
          </cell>
        </row>
        <row r="11">
          <cell r="H11">
            <v>0</v>
          </cell>
        </row>
        <row r="12">
          <cell r="H12">
            <v>2</v>
          </cell>
        </row>
        <row r="14">
          <cell r="H14">
            <v>0</v>
          </cell>
        </row>
        <row r="15">
          <cell r="H15">
            <v>0</v>
          </cell>
        </row>
        <row r="16">
          <cell r="H16">
            <v>0</v>
          </cell>
        </row>
        <row r="18">
          <cell r="H18">
            <v>10</v>
          </cell>
        </row>
        <row r="21">
          <cell r="H21">
            <v>1</v>
          </cell>
        </row>
        <row r="23">
          <cell r="H23">
            <v>1</v>
          </cell>
        </row>
        <row r="24">
          <cell r="H24">
            <v>0</v>
          </cell>
        </row>
        <row r="25">
          <cell r="H25">
            <v>4</v>
          </cell>
        </row>
        <row r="26">
          <cell r="H26">
            <v>3</v>
          </cell>
        </row>
        <row r="27">
          <cell r="H27">
            <v>0</v>
          </cell>
        </row>
        <row r="28">
          <cell r="H28">
            <v>0</v>
          </cell>
        </row>
        <row r="29">
          <cell r="H29">
            <v>2</v>
          </cell>
        </row>
        <row r="31">
          <cell r="H31">
            <v>4</v>
          </cell>
        </row>
        <row r="33">
          <cell r="H33">
            <v>3</v>
          </cell>
        </row>
        <row r="36">
          <cell r="H36">
            <v>1</v>
          </cell>
        </row>
        <row r="37">
          <cell r="H37">
            <v>19</v>
          </cell>
        </row>
        <row r="39">
          <cell r="H39">
            <v>29</v>
          </cell>
        </row>
        <row r="40">
          <cell r="H40">
            <v>2</v>
          </cell>
        </row>
        <row r="41">
          <cell r="H41">
            <v>0</v>
          </cell>
        </row>
        <row r="42">
          <cell r="H42">
            <v>0</v>
          </cell>
        </row>
        <row r="43">
          <cell r="H43">
            <v>27</v>
          </cell>
        </row>
        <row r="46">
          <cell r="H46">
            <v>6</v>
          </cell>
        </row>
        <row r="47">
          <cell r="H47">
            <v>3</v>
          </cell>
        </row>
        <row r="49">
          <cell r="H49">
            <v>0</v>
          </cell>
        </row>
        <row r="51">
          <cell r="H51">
            <v>1</v>
          </cell>
        </row>
        <row r="52">
          <cell r="H52">
            <v>10</v>
          </cell>
        </row>
        <row r="55">
          <cell r="H55">
            <v>0</v>
          </cell>
        </row>
        <row r="57">
          <cell r="H57">
            <v>0</v>
          </cell>
        </row>
        <row r="59">
          <cell r="H59">
            <v>10</v>
          </cell>
        </row>
        <row r="60">
          <cell r="H60">
            <v>0.5</v>
          </cell>
        </row>
        <row r="61">
          <cell r="H61">
            <v>9.5</v>
          </cell>
        </row>
        <row r="64">
          <cell r="H64">
            <v>2</v>
          </cell>
        </row>
        <row r="65">
          <cell r="H65">
            <v>2</v>
          </cell>
        </row>
        <row r="66">
          <cell r="H66">
            <v>2</v>
          </cell>
        </row>
        <row r="68">
          <cell r="H68">
            <v>2</v>
          </cell>
        </row>
        <row r="69">
          <cell r="H69">
            <v>8</v>
          </cell>
        </row>
        <row r="70">
          <cell r="H70">
            <v>1</v>
          </cell>
        </row>
        <row r="71">
          <cell r="H71">
            <v>1</v>
          </cell>
        </row>
        <row r="72">
          <cell r="H72">
            <v>1</v>
          </cell>
        </row>
        <row r="73">
          <cell r="H73">
            <v>19</v>
          </cell>
        </row>
        <row r="76">
          <cell r="H76">
            <v>0</v>
          </cell>
        </row>
        <row r="78">
          <cell r="H78">
            <v>2</v>
          </cell>
        </row>
        <row r="80">
          <cell r="H80">
            <v>2</v>
          </cell>
        </row>
        <row r="82">
          <cell r="H82">
            <v>21</v>
          </cell>
        </row>
        <row r="83">
          <cell r="H83">
            <v>0.5</v>
          </cell>
        </row>
        <row r="84">
          <cell r="H84">
            <v>20.5</v>
          </cell>
        </row>
        <row r="88">
          <cell r="H88">
            <v>2</v>
          </cell>
        </row>
        <row r="89">
          <cell r="H89">
            <v>1</v>
          </cell>
        </row>
        <row r="90">
          <cell r="H90">
            <v>9</v>
          </cell>
        </row>
        <row r="91">
          <cell r="H91">
            <v>30</v>
          </cell>
        </row>
        <row r="92">
          <cell r="H92">
            <v>3</v>
          </cell>
        </row>
        <row r="93">
          <cell r="H93">
            <v>3</v>
          </cell>
        </row>
        <row r="94">
          <cell r="H94">
            <v>2</v>
          </cell>
        </row>
        <row r="97">
          <cell r="H97">
            <v>3</v>
          </cell>
        </row>
        <row r="99">
          <cell r="H99">
            <v>1</v>
          </cell>
        </row>
        <row r="100">
          <cell r="H100">
            <v>1</v>
          </cell>
        </row>
        <row r="101">
          <cell r="H101">
            <v>55</v>
          </cell>
        </row>
        <row r="105">
          <cell r="H105">
            <v>55</v>
          </cell>
        </row>
        <row r="106">
          <cell r="H106">
            <v>0</v>
          </cell>
        </row>
        <row r="107">
          <cell r="H107">
            <v>55</v>
          </cell>
        </row>
        <row r="112">
          <cell r="H112">
            <v>0</v>
          </cell>
        </row>
        <row r="114">
          <cell r="H114">
            <v>112</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5 Full List"/>
      <sheetName val="FP5 by Spec. Prog."/>
      <sheetName val="FP5 by Project Type"/>
      <sheetName val="FP5 by Org Activity"/>
      <sheetName val="FP5 by Org Legal Status"/>
      <sheetName val="FP5 by Org Type"/>
      <sheetName val="FP5 Codes"/>
    </sheetNames>
    <sheetDataSet>
      <sheetData sheetId="0">
        <row r="3">
          <cell r="A3" t="str">
            <v>EESD-ENERGY</v>
          </cell>
          <cell r="B3" t="str">
            <v>CRAFT/70845/1999</v>
          </cell>
          <cell r="C3" t="str">
            <v>EESD-1999-6.4.3</v>
          </cell>
          <cell r="D3" t="str">
            <v>Access to Research Infrastructures</v>
          </cell>
          <cell r="E3" t="str">
            <v>Remotely  Operated Abrasive Water Jet Cutting for Offshore Oil and Gas Well Removal</v>
          </cell>
          <cell r="F3">
            <v>1852396</v>
          </cell>
          <cell r="G3">
            <v>925000</v>
          </cell>
          <cell r="H3">
            <v>37517</v>
          </cell>
          <cell r="I3">
            <v>6</v>
          </cell>
          <cell r="J3">
            <v>1</v>
          </cell>
          <cell r="K3" t="str">
            <v>Principal Contractor</v>
          </cell>
          <cell r="L3" t="str">
            <v>LATERAL AS</v>
          </cell>
          <cell r="M3" t="str">
            <v>Risavika Havnering 247</v>
          </cell>
          <cell r="N3" t="str">
            <v>4056</v>
          </cell>
          <cell r="O3" t="str">
            <v>TANANGER</v>
          </cell>
          <cell r="P3" t="str">
            <v>NO</v>
          </cell>
          <cell r="Q3" t="str">
            <v>N/A</v>
          </cell>
          <cell r="R3">
            <v>114027</v>
          </cell>
          <cell r="S3">
            <v>17104</v>
          </cell>
          <cell r="T3" t="str">
            <v>OTH</v>
          </cell>
          <cell r="U3" t="str">
            <v>N/A</v>
          </cell>
          <cell r="V3" t="str">
            <v>N/A</v>
          </cell>
        </row>
        <row r="4">
          <cell r="A4" t="str">
            <v>EESD-ENERGY</v>
          </cell>
          <cell r="B4" t="str">
            <v>ENG2-CT-1999-00004</v>
          </cell>
          <cell r="C4" t="str">
            <v>1.1.4.-8.</v>
          </cell>
          <cell r="D4" t="str">
            <v>Research Projects</v>
          </cell>
          <cell r="E4" t="str">
            <v>JOINT IMPLEMENTATION FOR INTERNATIONAL EMISSIONS REDUCTION THROUGH ELECTRICITY COMPANIES IN THE EUROPEAN UNION AND IN THE CENTRAL AND EASTERN EUROPEAN COUNTRIES ('JOINT')</v>
          </cell>
          <cell r="F4">
            <v>1644735</v>
          </cell>
          <cell r="G4">
            <v>981433</v>
          </cell>
          <cell r="H4">
            <v>36585</v>
          </cell>
          <cell r="I4">
            <v>29</v>
          </cell>
          <cell r="J4">
            <v>2</v>
          </cell>
          <cell r="K4" t="str">
            <v>Principal Contractor</v>
          </cell>
          <cell r="L4" t="str">
            <v>KANENERGI AS</v>
          </cell>
          <cell r="M4" t="str">
            <v>Baerumsveien 473</v>
          </cell>
          <cell r="N4" t="str">
            <v>1351</v>
          </cell>
          <cell r="O4" t="str">
            <v>RUD</v>
          </cell>
          <cell r="P4" t="str">
            <v>NO</v>
          </cell>
          <cell r="Q4" t="str">
            <v>N/A</v>
          </cell>
          <cell r="R4">
            <v>0</v>
          </cell>
          <cell r="S4">
            <v>0</v>
          </cell>
          <cell r="T4" t="str">
            <v>OTH</v>
          </cell>
          <cell r="U4" t="str">
            <v>PRC</v>
          </cell>
          <cell r="V4" t="str">
            <v>BES</v>
          </cell>
        </row>
        <row r="5">
          <cell r="A5" t="str">
            <v>EESD-ENERGY</v>
          </cell>
          <cell r="B5" t="str">
            <v>ENG2-CT-1999-00004</v>
          </cell>
          <cell r="C5" t="str">
            <v>1.1.4.-8.</v>
          </cell>
          <cell r="D5" t="str">
            <v>Research Projects</v>
          </cell>
          <cell r="E5" t="str">
            <v>JOINT IMPLEMENTATION FOR INTERNATIONAL EMISSIONS REDUCTION THROUGH ELECTRICITY COMPANIES IN THE EUROPEAN UNION AND IN THE CENTRAL AND EASTERN EUROPEAN COUNTRIES ('JOINT')</v>
          </cell>
          <cell r="F5">
            <v>1644735</v>
          </cell>
          <cell r="G5">
            <v>981433</v>
          </cell>
          <cell r="H5">
            <v>36585</v>
          </cell>
          <cell r="I5">
            <v>29</v>
          </cell>
          <cell r="K5" t="str">
            <v>Principal Contractor</v>
          </cell>
          <cell r="L5" t="str">
            <v>NATURKRAFT AS</v>
          </cell>
          <cell r="M5" t="str">
            <v>Vollsvn 13 E</v>
          </cell>
          <cell r="N5" t="str">
            <v>1326</v>
          </cell>
          <cell r="O5" t="str">
            <v>LYSAKER</v>
          </cell>
          <cell r="P5" t="str">
            <v>NO</v>
          </cell>
          <cell r="R5">
            <v>20968</v>
          </cell>
          <cell r="S5">
            <v>10484</v>
          </cell>
          <cell r="T5" t="str">
            <v>OTH</v>
          </cell>
          <cell r="U5" t="str">
            <v>PUC</v>
          </cell>
          <cell r="V5" t="str">
            <v>PUS</v>
          </cell>
        </row>
        <row r="6">
          <cell r="A6" t="str">
            <v>EESD-ENERGY</v>
          </cell>
          <cell r="B6" t="str">
            <v>ENG2-CT-2002-20652</v>
          </cell>
          <cell r="C6" t="str">
            <v>1.1.4.-8.</v>
          </cell>
          <cell r="D6" t="str">
            <v>Thematic Network</v>
          </cell>
          <cell r="E6" t="str">
            <v>Thematic Network on Solid Oxide Fuel Cell Technology (SOFCNET)</v>
          </cell>
          <cell r="F6">
            <v>2351689</v>
          </cell>
          <cell r="G6">
            <v>1683241</v>
          </cell>
          <cell r="H6">
            <v>37607</v>
          </cell>
          <cell r="I6">
            <v>46</v>
          </cell>
          <cell r="J6">
            <v>1</v>
          </cell>
          <cell r="K6" t="str">
            <v>Member</v>
          </cell>
          <cell r="L6" t="str">
            <v>PROTOTECH AS</v>
          </cell>
          <cell r="M6" t="str">
            <v>Fantoftvegen, 38</v>
          </cell>
          <cell r="N6" t="str">
            <v>5892</v>
          </cell>
          <cell r="O6" t="str">
            <v>BERGEN</v>
          </cell>
          <cell r="P6" t="str">
            <v>NO</v>
          </cell>
          <cell r="R6">
            <v>31224</v>
          </cell>
          <cell r="S6">
            <v>24979</v>
          </cell>
          <cell r="T6" t="str">
            <v>OTH</v>
          </cell>
          <cell r="U6" t="str">
            <v>PRC</v>
          </cell>
          <cell r="V6" t="str">
            <v>BES</v>
          </cell>
        </row>
        <row r="7">
          <cell r="A7" t="str">
            <v>EESD-ENERGY</v>
          </cell>
          <cell r="B7" t="str">
            <v>ENK5-CT-2000-00303</v>
          </cell>
          <cell r="C7" t="str">
            <v>1.1.4.-5.</v>
          </cell>
          <cell r="D7" t="str">
            <v>Research Projects</v>
          </cell>
          <cell r="E7" t="str">
            <v>NATURAL ANALOGUES TO THE STORAGE OF CO2 IN THE GEOLOGICAL ENVIRONMENT (NASCENT)</v>
          </cell>
          <cell r="F7">
            <v>3292002</v>
          </cell>
          <cell r="G7">
            <v>1864433</v>
          </cell>
          <cell r="H7">
            <v>36889</v>
          </cell>
          <cell r="I7">
            <v>11</v>
          </cell>
          <cell r="J7">
            <v>1</v>
          </cell>
          <cell r="K7" t="str">
            <v>Principal Contractor</v>
          </cell>
          <cell r="L7" t="str">
            <v>STATOIL ASA</v>
          </cell>
          <cell r="M7" t="str">
            <v>Postuttak, Research Center</v>
          </cell>
          <cell r="N7" t="str">
            <v>7002</v>
          </cell>
          <cell r="O7" t="str">
            <v>TRONDHEIM</v>
          </cell>
          <cell r="P7" t="str">
            <v>NO</v>
          </cell>
          <cell r="Q7" t="str">
            <v>N/A</v>
          </cell>
          <cell r="R7">
            <v>167635</v>
          </cell>
          <cell r="S7">
            <v>83816</v>
          </cell>
          <cell r="T7" t="str">
            <v>IND</v>
          </cell>
          <cell r="U7" t="str">
            <v>PRC</v>
          </cell>
          <cell r="V7" t="str">
            <v>BES</v>
          </cell>
        </row>
        <row r="8">
          <cell r="A8" t="str">
            <v>EESD-ENERGY</v>
          </cell>
          <cell r="B8" t="str">
            <v>ENK5-CT-2000-00323</v>
          </cell>
          <cell r="C8" t="str">
            <v>1.1.4.-5.</v>
          </cell>
          <cell r="D8" t="str">
            <v>Research Projects</v>
          </cell>
          <cell r="E8" t="str">
            <v>Advanced Methanol Fuel Cells for Vehicle Propulsion (AMFC)</v>
          </cell>
          <cell r="F8">
            <v>3358965</v>
          </cell>
          <cell r="G8">
            <v>2480440</v>
          </cell>
          <cell r="H8">
            <v>36882</v>
          </cell>
          <cell r="I8">
            <v>6</v>
          </cell>
          <cell r="J8">
            <v>2</v>
          </cell>
          <cell r="K8" t="str">
            <v>Principal Contractor</v>
          </cell>
          <cell r="L8" t="str">
            <v>NTNU</v>
          </cell>
          <cell r="M8" t="str">
            <v>Gloeshaugen</v>
          </cell>
          <cell r="N8" t="str">
            <v>7491</v>
          </cell>
          <cell r="O8" t="str">
            <v>TRONDHEIM</v>
          </cell>
          <cell r="P8" t="str">
            <v>NO</v>
          </cell>
          <cell r="R8">
            <v>698640</v>
          </cell>
          <cell r="S8">
            <v>698640</v>
          </cell>
          <cell r="T8" t="str">
            <v>HES</v>
          </cell>
          <cell r="U8" t="str">
            <v>GOV</v>
          </cell>
          <cell r="V8" t="str">
            <v>HES</v>
          </cell>
        </row>
        <row r="9">
          <cell r="A9" t="str">
            <v>EESD-ENERGY</v>
          </cell>
          <cell r="B9" t="str">
            <v>ENK5-CT-2000-00323</v>
          </cell>
          <cell r="C9" t="str">
            <v>1.1.4.-5.</v>
          </cell>
          <cell r="D9" t="str">
            <v>Research Projects</v>
          </cell>
          <cell r="E9" t="str">
            <v>Advanced Methanol Fuel Cells for Vehicle Propulsion (AMFC)</v>
          </cell>
          <cell r="F9">
            <v>3358965</v>
          </cell>
          <cell r="G9">
            <v>2480440</v>
          </cell>
          <cell r="H9">
            <v>36882</v>
          </cell>
          <cell r="I9">
            <v>6</v>
          </cell>
          <cell r="K9" t="str">
            <v>Principal Contractor</v>
          </cell>
          <cell r="L9" t="str">
            <v>STATOIL ASA</v>
          </cell>
          <cell r="M9" t="str">
            <v>Postuttak, Research Center</v>
          </cell>
          <cell r="N9" t="str">
            <v>7002</v>
          </cell>
          <cell r="O9" t="str">
            <v>TRONDHEIM</v>
          </cell>
          <cell r="P9" t="str">
            <v>NO</v>
          </cell>
          <cell r="Q9" t="str">
            <v>N/A</v>
          </cell>
          <cell r="R9">
            <v>719976</v>
          </cell>
          <cell r="S9">
            <v>359987</v>
          </cell>
          <cell r="T9" t="str">
            <v>IND</v>
          </cell>
          <cell r="U9" t="str">
            <v>PRC</v>
          </cell>
          <cell r="V9" t="str">
            <v>BES</v>
          </cell>
        </row>
        <row r="10">
          <cell r="A10" t="str">
            <v>EESD-ENERGY</v>
          </cell>
          <cell r="B10" t="str">
            <v>ENK5-CT-2000-00332</v>
          </cell>
          <cell r="C10" t="str">
            <v>1.1.4.-5.</v>
          </cell>
          <cell r="D10" t="str">
            <v>Research Projects</v>
          </cell>
          <cell r="E10" t="str">
            <v>Energy-Specific Solar Radiation Data from Meteosat Second Generation (MSG): The Heliosat-3 Project</v>
          </cell>
          <cell r="F10">
            <v>2566424</v>
          </cell>
          <cell r="G10">
            <v>1491659</v>
          </cell>
          <cell r="H10">
            <v>36889</v>
          </cell>
          <cell r="I10">
            <v>9</v>
          </cell>
          <cell r="J10">
            <v>1</v>
          </cell>
          <cell r="K10" t="str">
            <v>Principal Contractor</v>
          </cell>
          <cell r="L10" t="str">
            <v xml:space="preserve">University of Bergen </v>
          </cell>
          <cell r="M10" t="str">
            <v>Prof. Keysersgt. 8</v>
          </cell>
          <cell r="N10" t="str">
            <v>5020</v>
          </cell>
          <cell r="O10" t="str">
            <v>BERGEN</v>
          </cell>
          <cell r="P10" t="str">
            <v>NO</v>
          </cell>
          <cell r="Q10" t="str">
            <v>N/A</v>
          </cell>
          <cell r="R10">
            <v>225960</v>
          </cell>
          <cell r="S10">
            <v>225960</v>
          </cell>
          <cell r="T10" t="str">
            <v>HES</v>
          </cell>
          <cell r="U10" t="str">
            <v>GOV</v>
          </cell>
          <cell r="V10" t="str">
            <v>HES</v>
          </cell>
        </row>
        <row r="11">
          <cell r="A11" t="str">
            <v>EESD-ENERGY</v>
          </cell>
          <cell r="B11" t="str">
            <v>ENK5-CT-2001-00514</v>
          </cell>
          <cell r="C11" t="str">
            <v>1.1.4.-5.</v>
          </cell>
          <cell r="D11" t="str">
            <v>Research Projects</v>
          </cell>
          <cell r="E11" t="str">
            <v>Advanced Zero Emission Power Plant (AZEP)</v>
          </cell>
          <cell r="F11">
            <v>9286342</v>
          </cell>
          <cell r="G11">
            <v>3446499</v>
          </cell>
          <cell r="H11">
            <v>37215</v>
          </cell>
          <cell r="I11">
            <v>11</v>
          </cell>
          <cell r="J11">
            <v>1</v>
          </cell>
          <cell r="K11" t="str">
            <v>Principal Contractor</v>
          </cell>
          <cell r="L11" t="str">
            <v>NORSK HYDRO ASA</v>
          </cell>
          <cell r="N11" t="str">
            <v>1321</v>
          </cell>
          <cell r="O11" t="str">
            <v>STABEKK</v>
          </cell>
          <cell r="P11" t="str">
            <v>NO</v>
          </cell>
          <cell r="Q11" t="str">
            <v>N/A</v>
          </cell>
          <cell r="R11">
            <v>2991700</v>
          </cell>
          <cell r="S11">
            <v>1495850</v>
          </cell>
          <cell r="T11" t="str">
            <v>OTH</v>
          </cell>
          <cell r="U11" t="str">
            <v>PRC</v>
          </cell>
          <cell r="V11" t="str">
            <v>BES</v>
          </cell>
        </row>
        <row r="12">
          <cell r="A12" t="str">
            <v>EESD-ENERGY</v>
          </cell>
          <cell r="B12" t="str">
            <v>ENK5-CT-2001-00552</v>
          </cell>
          <cell r="C12" t="str">
            <v>1.1.4.-5.</v>
          </cell>
          <cell r="D12" t="str">
            <v>Research Projects</v>
          </cell>
          <cell r="E12" t="str">
            <v>Pv Module Processing Based On Silicon Heterostructure (MOPHET)</v>
          </cell>
          <cell r="F12">
            <v>2586378</v>
          </cell>
          <cell r="G12">
            <v>1090394</v>
          </cell>
          <cell r="H12">
            <v>37215</v>
          </cell>
          <cell r="I12">
            <v>6</v>
          </cell>
          <cell r="J12">
            <v>1</v>
          </cell>
          <cell r="K12" t="str">
            <v>Principal Contractor</v>
          </cell>
          <cell r="L12" t="str">
            <v>SCANWAFER AS</v>
          </cell>
          <cell r="M12" t="str">
            <v>Oernesveien 3</v>
          </cell>
          <cell r="N12" t="str">
            <v>8160</v>
          </cell>
          <cell r="O12" t="str">
            <v>GLOMFJORD</v>
          </cell>
          <cell r="P12" t="str">
            <v>NO</v>
          </cell>
          <cell r="Q12" t="str">
            <v>N/A</v>
          </cell>
          <cell r="R12">
            <v>387847</v>
          </cell>
          <cell r="S12">
            <v>193923</v>
          </cell>
          <cell r="T12" t="str">
            <v>IND</v>
          </cell>
          <cell r="U12" t="str">
            <v>PRC</v>
          </cell>
          <cell r="V12" t="str">
            <v>BES</v>
          </cell>
        </row>
        <row r="13">
          <cell r="A13" t="str">
            <v>EESD-ENERGY</v>
          </cell>
          <cell r="B13" t="str">
            <v>ENK5-CT-2001-00567</v>
          </cell>
          <cell r="C13" t="str">
            <v>1.1.4.-5.</v>
          </cell>
          <cell r="D13" t="str">
            <v>Research Projects</v>
          </cell>
          <cell r="E13" t="str">
            <v>Recycling Of Silicon Rejects From PV Production Cycle (RE-SI-CLE)</v>
          </cell>
          <cell r="F13">
            <v>2854403</v>
          </cell>
          <cell r="G13">
            <v>1268597</v>
          </cell>
          <cell r="H13">
            <v>37242</v>
          </cell>
          <cell r="I13">
            <v>7</v>
          </cell>
          <cell r="J13">
            <v>1</v>
          </cell>
          <cell r="K13" t="str">
            <v>Principal Contractor</v>
          </cell>
          <cell r="L13" t="str">
            <v>SCANWAFER AS</v>
          </cell>
          <cell r="M13" t="str">
            <v>Oernesveien 3</v>
          </cell>
          <cell r="N13" t="str">
            <v>8160</v>
          </cell>
          <cell r="O13" t="str">
            <v>GLOMFJORD</v>
          </cell>
          <cell r="P13" t="str">
            <v>NO</v>
          </cell>
          <cell r="Q13" t="str">
            <v>N/A</v>
          </cell>
          <cell r="R13">
            <v>341208</v>
          </cell>
          <cell r="S13">
            <v>170604</v>
          </cell>
          <cell r="T13" t="str">
            <v>IND</v>
          </cell>
          <cell r="U13" t="str">
            <v>PRC</v>
          </cell>
          <cell r="V13" t="str">
            <v>BES</v>
          </cell>
        </row>
        <row r="14">
          <cell r="A14" t="str">
            <v>EESD-ENERGY</v>
          </cell>
          <cell r="B14" t="str">
            <v>ENK5-CT-2001-00571</v>
          </cell>
          <cell r="C14" t="str">
            <v>1.1.4.-5.</v>
          </cell>
          <cell r="D14" t="str">
            <v>Research Projects</v>
          </cell>
          <cell r="E14" t="str">
            <v>Grangemouth Advanced CO2 Capture Project (GRACE)</v>
          </cell>
          <cell r="F14">
            <v>3195990</v>
          </cell>
          <cell r="G14">
            <v>2148217</v>
          </cell>
          <cell r="H14">
            <v>37215</v>
          </cell>
          <cell r="I14">
            <v>11</v>
          </cell>
          <cell r="J14">
            <v>2</v>
          </cell>
          <cell r="K14" t="str">
            <v>Principal Contractor</v>
          </cell>
          <cell r="L14" t="str">
            <v>NORSK HYDRO ASA</v>
          </cell>
          <cell r="N14" t="str">
            <v>1321</v>
          </cell>
          <cell r="O14" t="str">
            <v>STABEKK</v>
          </cell>
          <cell r="P14" t="str">
            <v>NO</v>
          </cell>
          <cell r="Q14" t="str">
            <v>N/A</v>
          </cell>
          <cell r="R14">
            <v>132560</v>
          </cell>
          <cell r="S14">
            <v>66280</v>
          </cell>
          <cell r="T14" t="str">
            <v>OTH</v>
          </cell>
          <cell r="U14" t="str">
            <v>PRC</v>
          </cell>
          <cell r="V14" t="str">
            <v>BES</v>
          </cell>
        </row>
        <row r="15">
          <cell r="A15" t="str">
            <v>EESD-ENERGY</v>
          </cell>
          <cell r="B15" t="str">
            <v>ENK5-CT-2001-00571</v>
          </cell>
          <cell r="C15" t="str">
            <v>1.1.4.-5.</v>
          </cell>
          <cell r="D15" t="str">
            <v>Research Projects</v>
          </cell>
          <cell r="E15" t="str">
            <v>Grangemouth Advanced CO2 Capture Project (GRACE)</v>
          </cell>
          <cell r="F15">
            <v>3195990</v>
          </cell>
          <cell r="G15">
            <v>2148217</v>
          </cell>
          <cell r="H15">
            <v>37215</v>
          </cell>
          <cell r="I15">
            <v>11</v>
          </cell>
          <cell r="K15" t="str">
            <v>Assistant Contractor</v>
          </cell>
          <cell r="L15" t="str">
            <v xml:space="preserve">SINTEF </v>
          </cell>
          <cell r="M15" t="str">
            <v>Strindveien  4</v>
          </cell>
          <cell r="N15" t="str">
            <v>7465</v>
          </cell>
          <cell r="O15" t="str">
            <v>TRONDHEIM</v>
          </cell>
          <cell r="P15" t="str">
            <v>NO</v>
          </cell>
          <cell r="R15">
            <v>480777</v>
          </cell>
          <cell r="S15">
            <v>240388</v>
          </cell>
          <cell r="T15" t="str">
            <v>REC</v>
          </cell>
          <cell r="U15" t="str">
            <v>PRC</v>
          </cell>
          <cell r="V15" t="str">
            <v>RPR</v>
          </cell>
        </row>
        <row r="16">
          <cell r="A16" t="str">
            <v>EESD-ENERGY</v>
          </cell>
          <cell r="B16" t="str">
            <v>ENK5-CT-2001-35007</v>
          </cell>
          <cell r="C16" t="str">
            <v>1.1.4.-5.</v>
          </cell>
          <cell r="D16" t="str">
            <v>Exploratory Awards</v>
          </cell>
          <cell r="E16" t="str">
            <v>Exploring new concepts for small and medium-sized wind mills with improved performance</v>
          </cell>
          <cell r="F16">
            <v>29890</v>
          </cell>
          <cell r="G16">
            <v>22417</v>
          </cell>
          <cell r="H16">
            <v>37313</v>
          </cell>
          <cell r="I16">
            <v>2</v>
          </cell>
          <cell r="J16">
            <v>1</v>
          </cell>
          <cell r="K16" t="str">
            <v>Prime Contractor</v>
          </cell>
          <cell r="L16" t="str">
            <v>IDEUTVIKLING</v>
          </cell>
          <cell r="N16" t="str">
            <v>2110</v>
          </cell>
          <cell r="O16" t="str">
            <v>SLAASTAD</v>
          </cell>
          <cell r="P16" t="str">
            <v>NO</v>
          </cell>
          <cell r="R16">
            <v>0</v>
          </cell>
          <cell r="S16">
            <v>0</v>
          </cell>
          <cell r="T16" t="str">
            <v>OTH</v>
          </cell>
          <cell r="U16" t="str">
            <v>PRC</v>
          </cell>
          <cell r="V16" t="str">
            <v>BES</v>
          </cell>
        </row>
        <row r="17">
          <cell r="A17" t="str">
            <v>EESD-ENERGY</v>
          </cell>
          <cell r="B17" t="str">
            <v>ENK5-CT-2002-00621</v>
          </cell>
          <cell r="C17" t="str">
            <v>1.1.4.-5.</v>
          </cell>
          <cell r="D17" t="str">
            <v>Research Projects</v>
          </cell>
          <cell r="E17" t="str">
            <v>On-land Long Term Saline Aquifer CO2-Storage (CO2STORE)</v>
          </cell>
          <cell r="F17">
            <v>2497062</v>
          </cell>
          <cell r="G17">
            <v>1210085</v>
          </cell>
          <cell r="H17">
            <v>37652</v>
          </cell>
          <cell r="I17">
            <v>19</v>
          </cell>
          <cell r="J17">
            <v>7</v>
          </cell>
          <cell r="K17" t="str">
            <v>Principal Contractor</v>
          </cell>
          <cell r="L17" t="str">
            <v>ESSO NORGE AS</v>
          </cell>
          <cell r="M17" t="str">
            <v>Grenseveien 6</v>
          </cell>
          <cell r="N17" t="str">
            <v>4314</v>
          </cell>
          <cell r="O17" t="str">
            <v>SANDNES</v>
          </cell>
          <cell r="P17" t="str">
            <v>NO</v>
          </cell>
          <cell r="R17">
            <v>0</v>
          </cell>
          <cell r="S17">
            <v>0</v>
          </cell>
          <cell r="T17" t="str">
            <v>IND</v>
          </cell>
          <cell r="U17" t="str">
            <v>PRC</v>
          </cell>
          <cell r="V17" t="str">
            <v>BES</v>
          </cell>
        </row>
        <row r="18">
          <cell r="A18" t="str">
            <v>EESD-ENERGY</v>
          </cell>
          <cell r="B18" t="str">
            <v>ENK5-CT-2002-00621</v>
          </cell>
          <cell r="C18" t="str">
            <v>1.1.4.-5.</v>
          </cell>
          <cell r="D18" t="str">
            <v>Research Projects</v>
          </cell>
          <cell r="E18" t="str">
            <v>On-land Long Term Saline Aquifer CO2-Storage (CO2STORE)</v>
          </cell>
          <cell r="F18">
            <v>2497062</v>
          </cell>
          <cell r="G18">
            <v>1210085</v>
          </cell>
          <cell r="H18">
            <v>37652</v>
          </cell>
          <cell r="I18">
            <v>19</v>
          </cell>
          <cell r="K18" t="str">
            <v>Principal Contractor</v>
          </cell>
          <cell r="L18" t="str">
            <v>INDUSTRIKRAFT MIDT-NORGE AS</v>
          </cell>
          <cell r="N18" t="str">
            <v>1327</v>
          </cell>
          <cell r="O18" t="str">
            <v>LYSAKER</v>
          </cell>
          <cell r="P18" t="str">
            <v>NO</v>
          </cell>
          <cell r="R18">
            <v>0</v>
          </cell>
          <cell r="S18">
            <v>0</v>
          </cell>
          <cell r="T18" t="str">
            <v>IND</v>
          </cell>
          <cell r="U18" t="str">
            <v>PRC</v>
          </cell>
          <cell r="V18" t="str">
            <v>BES</v>
          </cell>
        </row>
        <row r="19">
          <cell r="A19" t="str">
            <v>EESD-ENERGY</v>
          </cell>
          <cell r="B19" t="str">
            <v>ENK5-CT-2002-00621</v>
          </cell>
          <cell r="C19" t="str">
            <v>1.1.4.-5.</v>
          </cell>
          <cell r="D19" t="str">
            <v>Research Projects</v>
          </cell>
          <cell r="E19" t="str">
            <v>On-land Long Term Saline Aquifer CO2-Storage (CO2STORE)</v>
          </cell>
          <cell r="F19">
            <v>2497062</v>
          </cell>
          <cell r="G19">
            <v>1210085</v>
          </cell>
          <cell r="H19">
            <v>37652</v>
          </cell>
          <cell r="I19">
            <v>19</v>
          </cell>
          <cell r="K19" t="str">
            <v>Principal Contractor</v>
          </cell>
          <cell r="L19" t="str">
            <v>NORGES GEOLOGISKE UNDERSOKELSE   NGU</v>
          </cell>
          <cell r="M19" t="str">
            <v>Leiv Erikssonsvei 39</v>
          </cell>
          <cell r="N19" t="str">
            <v>7491</v>
          </cell>
          <cell r="O19" t="str">
            <v>TRONDHEIM</v>
          </cell>
          <cell r="P19" t="str">
            <v>NO</v>
          </cell>
          <cell r="R19">
            <v>162400</v>
          </cell>
          <cell r="S19">
            <v>81200</v>
          </cell>
          <cell r="T19" t="str">
            <v>REC</v>
          </cell>
          <cell r="U19" t="str">
            <v>GOV</v>
          </cell>
          <cell r="V19" t="str">
            <v>RPU</v>
          </cell>
        </row>
        <row r="20">
          <cell r="A20" t="str">
            <v>EESD-ENERGY</v>
          </cell>
          <cell r="B20" t="str">
            <v>ENK5-CT-2002-00621</v>
          </cell>
          <cell r="C20" t="str">
            <v>1.1.4.-5.</v>
          </cell>
          <cell r="D20" t="str">
            <v>Research Projects</v>
          </cell>
          <cell r="E20" t="str">
            <v>On-land Long Term Saline Aquifer CO2-Storage (CO2STORE)</v>
          </cell>
          <cell r="F20">
            <v>2497062</v>
          </cell>
          <cell r="G20">
            <v>1210085</v>
          </cell>
          <cell r="H20">
            <v>37652</v>
          </cell>
          <cell r="I20">
            <v>19</v>
          </cell>
          <cell r="K20" t="str">
            <v>Principal Contractor</v>
          </cell>
          <cell r="L20" t="str">
            <v>NORSK HYDRO ASA</v>
          </cell>
          <cell r="N20" t="str">
            <v>1321</v>
          </cell>
          <cell r="O20" t="str">
            <v>STABEKK</v>
          </cell>
          <cell r="P20" t="str">
            <v>NO</v>
          </cell>
          <cell r="Q20" t="str">
            <v>N/A</v>
          </cell>
          <cell r="R20">
            <v>0</v>
          </cell>
          <cell r="S20">
            <v>0</v>
          </cell>
          <cell r="T20" t="str">
            <v>OTH</v>
          </cell>
          <cell r="U20" t="str">
            <v>PRC</v>
          </cell>
          <cell r="V20" t="str">
            <v>BES</v>
          </cell>
        </row>
        <row r="21">
          <cell r="A21" t="str">
            <v>EESD-ENERGY</v>
          </cell>
          <cell r="B21" t="str">
            <v>ENK5-CT-2002-00621</v>
          </cell>
          <cell r="C21" t="str">
            <v>1.1.4.-5.</v>
          </cell>
          <cell r="D21" t="str">
            <v>Research Projects</v>
          </cell>
          <cell r="E21" t="str">
            <v>On-land Long Term Saline Aquifer CO2-Storage (CO2STORE)</v>
          </cell>
          <cell r="F21">
            <v>2497062</v>
          </cell>
          <cell r="G21">
            <v>1210085</v>
          </cell>
          <cell r="H21">
            <v>37652</v>
          </cell>
          <cell r="I21">
            <v>19</v>
          </cell>
          <cell r="K21" t="str">
            <v>Principal Contractor</v>
          </cell>
          <cell r="L21" t="str">
            <v>SINTEF PETROLEUMSFORSKNING AS</v>
          </cell>
          <cell r="M21" t="str">
            <v>S.P. Andersens vei 15 B</v>
          </cell>
          <cell r="N21" t="str">
            <v>7034</v>
          </cell>
          <cell r="O21" t="str">
            <v>TRONDHEIM</v>
          </cell>
          <cell r="P21" t="str">
            <v>NO</v>
          </cell>
          <cell r="Q21" t="str">
            <v>N/A</v>
          </cell>
          <cell r="R21">
            <v>288472</v>
          </cell>
          <cell r="S21">
            <v>144236</v>
          </cell>
          <cell r="T21" t="str">
            <v>REC</v>
          </cell>
          <cell r="U21" t="str">
            <v>PRC</v>
          </cell>
          <cell r="V21" t="str">
            <v>RPR</v>
          </cell>
        </row>
        <row r="22">
          <cell r="A22" t="str">
            <v>EESD-ENERGY</v>
          </cell>
          <cell r="B22" t="str">
            <v>ENK5-CT-2002-00621</v>
          </cell>
          <cell r="C22" t="str">
            <v>1.1.4.-5.</v>
          </cell>
          <cell r="D22" t="str">
            <v>Research Projects</v>
          </cell>
          <cell r="E22" t="str">
            <v>On-land Long Term Saline Aquifer CO2-Storage (CO2STORE)</v>
          </cell>
          <cell r="F22">
            <v>2497062</v>
          </cell>
          <cell r="G22">
            <v>1210085</v>
          </cell>
          <cell r="H22">
            <v>37652</v>
          </cell>
          <cell r="I22">
            <v>19</v>
          </cell>
          <cell r="K22" t="str">
            <v>Prime Contractor</v>
          </cell>
          <cell r="L22" t="str">
            <v>STATOIL ASA</v>
          </cell>
          <cell r="M22" t="str">
            <v>Postuttak, Research Center</v>
          </cell>
          <cell r="N22" t="str">
            <v>7002</v>
          </cell>
          <cell r="O22" t="str">
            <v>TRONDHEIM</v>
          </cell>
          <cell r="P22" t="str">
            <v>NO</v>
          </cell>
          <cell r="Q22" t="str">
            <v>N/A</v>
          </cell>
          <cell r="R22">
            <v>518000</v>
          </cell>
          <cell r="S22">
            <v>259000</v>
          </cell>
          <cell r="T22" t="str">
            <v>IND</v>
          </cell>
          <cell r="U22" t="str">
            <v>PRC</v>
          </cell>
          <cell r="V22" t="str">
            <v>BES</v>
          </cell>
        </row>
        <row r="23">
          <cell r="A23" t="str">
            <v>EESD-ENERGY</v>
          </cell>
          <cell r="B23" t="str">
            <v>ENK5-CT-2002-00621</v>
          </cell>
          <cell r="C23" t="str">
            <v>1.1.4.-5.</v>
          </cell>
          <cell r="D23" t="str">
            <v>Research Projects</v>
          </cell>
          <cell r="E23" t="str">
            <v>On-land Long Term Saline Aquifer CO2-Storage (CO2STORE)</v>
          </cell>
          <cell r="F23">
            <v>2497062</v>
          </cell>
          <cell r="G23">
            <v>1210085</v>
          </cell>
          <cell r="H23">
            <v>37652</v>
          </cell>
          <cell r="I23">
            <v>19</v>
          </cell>
          <cell r="K23" t="str">
            <v>Principal Contractor</v>
          </cell>
          <cell r="L23" t="str">
            <v>TOTALFINAELF EXPLORATION NORGE AS</v>
          </cell>
          <cell r="M23" t="str">
            <v>Finnestadveien 44</v>
          </cell>
          <cell r="N23" t="str">
            <v>4001</v>
          </cell>
          <cell r="O23" t="str">
            <v>STAVANGER</v>
          </cell>
          <cell r="P23" t="str">
            <v>NO</v>
          </cell>
          <cell r="Q23" t="str">
            <v>N/A</v>
          </cell>
          <cell r="R23">
            <v>0</v>
          </cell>
          <cell r="S23">
            <v>0</v>
          </cell>
          <cell r="T23" t="str">
            <v>IND</v>
          </cell>
          <cell r="U23" t="str">
            <v>PRC</v>
          </cell>
          <cell r="V23" t="str">
            <v>BES</v>
          </cell>
        </row>
        <row r="24">
          <cell r="A24" t="str">
            <v>EESD-ENERGY</v>
          </cell>
          <cell r="B24" t="str">
            <v>ENK5-CT-2002-00658</v>
          </cell>
          <cell r="C24" t="str">
            <v>1.1.4.-5.</v>
          </cell>
          <cell r="D24" t="str">
            <v>Research Projects</v>
          </cell>
          <cell r="E24" t="str">
            <v>Improvement of the Quality of Supply in Distributed Generation Networks through the Integrated Application of Power Electronic Techniques (DGFACTS)</v>
          </cell>
          <cell r="F24">
            <v>3249283</v>
          </cell>
          <cell r="G24">
            <v>1799948</v>
          </cell>
          <cell r="H24">
            <v>37603</v>
          </cell>
          <cell r="I24">
            <v>13</v>
          </cell>
          <cell r="K24" t="str">
            <v>Principal Contractor</v>
          </cell>
          <cell r="L24" t="str">
            <v xml:space="preserve">SINTEF </v>
          </cell>
          <cell r="M24" t="str">
            <v>Strindveien  4</v>
          </cell>
          <cell r="N24" t="str">
            <v>7465</v>
          </cell>
          <cell r="O24" t="str">
            <v>TRONDHEIM</v>
          </cell>
          <cell r="P24" t="str">
            <v>NO</v>
          </cell>
          <cell r="R24">
            <v>380774</v>
          </cell>
          <cell r="S24">
            <v>190387</v>
          </cell>
          <cell r="T24" t="str">
            <v>REC</v>
          </cell>
          <cell r="U24" t="str">
            <v>PRC</v>
          </cell>
          <cell r="V24" t="str">
            <v>RPR</v>
          </cell>
        </row>
        <row r="25">
          <cell r="A25" t="str">
            <v>EESD-ENERGY</v>
          </cell>
          <cell r="B25" t="str">
            <v>ENK5-CT-2002-00658</v>
          </cell>
          <cell r="C25" t="str">
            <v>1.1.4.-5.</v>
          </cell>
          <cell r="D25" t="str">
            <v>Research Projects</v>
          </cell>
          <cell r="E25" t="str">
            <v>Improvement of the Quality of Supply in Distributed Generation Networks through the Integrated Application of Power Electronic Techniques (DGFACTS)</v>
          </cell>
          <cell r="F25">
            <v>3249283</v>
          </cell>
          <cell r="G25">
            <v>1799948</v>
          </cell>
          <cell r="H25">
            <v>37603</v>
          </cell>
          <cell r="I25">
            <v>13</v>
          </cell>
          <cell r="J25">
            <v>2</v>
          </cell>
          <cell r="K25" t="str">
            <v>Principal Contractor</v>
          </cell>
          <cell r="L25" t="str">
            <v>SINTEF ENERGIFORSKNING A/S</v>
          </cell>
          <cell r="M25" t="str">
            <v>Sem Saelands vei 11</v>
          </cell>
          <cell r="N25" t="str">
            <v>7465</v>
          </cell>
          <cell r="O25" t="str">
            <v>TRONDHEIM</v>
          </cell>
          <cell r="P25" t="str">
            <v>NO</v>
          </cell>
          <cell r="R25">
            <v>380774</v>
          </cell>
          <cell r="S25">
            <v>190387</v>
          </cell>
          <cell r="T25" t="str">
            <v>REC</v>
          </cell>
          <cell r="U25" t="str">
            <v>PRC</v>
          </cell>
          <cell r="V25" t="str">
            <v>RPR</v>
          </cell>
        </row>
        <row r="26">
          <cell r="A26" t="str">
            <v>EESD-ENERGY</v>
          </cell>
          <cell r="B26" t="str">
            <v>ENK5-CT-2002-00663</v>
          </cell>
          <cell r="C26" t="str">
            <v>1.1.4.-5.</v>
          </cell>
          <cell r="D26" t="str">
            <v>Research Projects</v>
          </cell>
          <cell r="E26" t="str">
            <v>Wind Power Integration in a Liberalised Electricity Market (WILMAR)</v>
          </cell>
          <cell r="F26">
            <v>2408110</v>
          </cell>
          <cell r="G26">
            <v>1399295</v>
          </cell>
          <cell r="I26">
            <v>9</v>
          </cell>
          <cell r="J26">
            <v>2</v>
          </cell>
          <cell r="K26" t="str">
            <v>Principal Contractor</v>
          </cell>
          <cell r="L26" t="str">
            <v>NORD POOL CONSULTING AS</v>
          </cell>
          <cell r="M26" t="str">
            <v>Vollsvn. 19</v>
          </cell>
          <cell r="N26" t="str">
            <v>1326</v>
          </cell>
          <cell r="O26" t="str">
            <v>LYSAKER</v>
          </cell>
          <cell r="P26" t="str">
            <v>NO</v>
          </cell>
          <cell r="R26">
            <v>73790</v>
          </cell>
          <cell r="S26">
            <v>36895</v>
          </cell>
          <cell r="T26" t="str">
            <v>IND</v>
          </cell>
          <cell r="U26" t="str">
            <v>PRC</v>
          </cell>
          <cell r="V26" t="str">
            <v>BES</v>
          </cell>
        </row>
        <row r="27">
          <cell r="A27" t="str">
            <v>EESD-ENERGY</v>
          </cell>
          <cell r="B27" t="str">
            <v>ENK5-CT-2002-00663</v>
          </cell>
          <cell r="C27" t="str">
            <v>1.1.4.-5.</v>
          </cell>
          <cell r="D27" t="str">
            <v>Research Projects</v>
          </cell>
          <cell r="E27" t="str">
            <v>Wind Power Integration in a Liberalised Electricity Market (WILMAR)</v>
          </cell>
          <cell r="F27">
            <v>2408110</v>
          </cell>
          <cell r="G27">
            <v>1399295</v>
          </cell>
          <cell r="I27">
            <v>9</v>
          </cell>
          <cell r="K27" t="str">
            <v>Principal Contractor</v>
          </cell>
          <cell r="L27" t="str">
            <v>SINTEF ENERGIFORSKNING A/S</v>
          </cell>
          <cell r="M27" t="str">
            <v>Sem Saelands vei 11</v>
          </cell>
          <cell r="N27" t="str">
            <v>7465</v>
          </cell>
          <cell r="O27" t="str">
            <v>TRONDHEIM</v>
          </cell>
          <cell r="P27" t="str">
            <v>NO</v>
          </cell>
          <cell r="R27">
            <v>474732</v>
          </cell>
          <cell r="S27">
            <v>237366</v>
          </cell>
          <cell r="T27" t="str">
            <v>REC</v>
          </cell>
          <cell r="U27" t="str">
            <v>PRC</v>
          </cell>
          <cell r="V27" t="str">
            <v>RPR</v>
          </cell>
        </row>
        <row r="28">
          <cell r="A28" t="str">
            <v>EESD-ENERGY</v>
          </cell>
          <cell r="B28" t="str">
            <v>ENK5-CT-2002-20619</v>
          </cell>
          <cell r="C28" t="str">
            <v>1.1.4.-5.</v>
          </cell>
          <cell r="D28" t="str">
            <v>Thematic Network</v>
          </cell>
          <cell r="E28" t="str">
            <v>Carbon Dioxide Thematic Network 2002-2005 (CO2NET2)</v>
          </cell>
          <cell r="F28">
            <v>2105689</v>
          </cell>
          <cell r="G28">
            <v>1398996</v>
          </cell>
          <cell r="H28">
            <v>37543</v>
          </cell>
          <cell r="I28">
            <v>21</v>
          </cell>
          <cell r="J28">
            <v>4</v>
          </cell>
          <cell r="K28" t="str">
            <v>Principal Contractor</v>
          </cell>
          <cell r="L28" t="str">
            <v>DET NORSKE VERITAS A/S</v>
          </cell>
          <cell r="M28" t="str">
            <v>Veritasveien 1</v>
          </cell>
          <cell r="N28" t="str">
            <v>1322</v>
          </cell>
          <cell r="O28" t="str">
            <v>HOVIK</v>
          </cell>
          <cell r="P28" t="str">
            <v>NO</v>
          </cell>
          <cell r="Q28" t="str">
            <v>N/A</v>
          </cell>
          <cell r="R28">
            <v>73022</v>
          </cell>
          <cell r="S28">
            <v>58417</v>
          </cell>
          <cell r="T28" t="str">
            <v>IND</v>
          </cell>
          <cell r="U28" t="str">
            <v>PRC</v>
          </cell>
          <cell r="V28" t="str">
            <v>BES</v>
          </cell>
        </row>
        <row r="29">
          <cell r="A29" t="str">
            <v>EESD-ENERGY</v>
          </cell>
          <cell r="B29" t="str">
            <v>ENK5-CT-2002-20619</v>
          </cell>
          <cell r="C29" t="str">
            <v>1.1.4.-5.</v>
          </cell>
          <cell r="D29" t="str">
            <v>Thematic Network</v>
          </cell>
          <cell r="E29" t="str">
            <v>Carbon Dioxide Thematic Network 2002-2005 (CO2NET2)</v>
          </cell>
          <cell r="F29">
            <v>2105689</v>
          </cell>
          <cell r="G29">
            <v>1398996</v>
          </cell>
          <cell r="H29">
            <v>37543</v>
          </cell>
          <cell r="I29">
            <v>21</v>
          </cell>
          <cell r="K29" t="str">
            <v>Member</v>
          </cell>
          <cell r="L29" t="str">
            <v>NORGES GEOLOGISKE UNDERSOKELSE   NGU</v>
          </cell>
          <cell r="M29" t="str">
            <v>Leiv Erikssonsvei 39</v>
          </cell>
          <cell r="N29" t="str">
            <v>7491</v>
          </cell>
          <cell r="O29" t="str">
            <v>TRONDHEIM</v>
          </cell>
          <cell r="P29" t="str">
            <v>NO</v>
          </cell>
          <cell r="R29">
            <v>27690</v>
          </cell>
          <cell r="S29">
            <v>13844</v>
          </cell>
          <cell r="T29" t="str">
            <v>REC</v>
          </cell>
          <cell r="U29" t="str">
            <v>GOV</v>
          </cell>
          <cell r="V29" t="str">
            <v>RPU</v>
          </cell>
        </row>
        <row r="30">
          <cell r="A30" t="str">
            <v>EESD-ENERGY</v>
          </cell>
          <cell r="B30" t="str">
            <v>ENK5-CT-2002-20619</v>
          </cell>
          <cell r="C30" t="str">
            <v>1.1.4.-5.</v>
          </cell>
          <cell r="D30" t="str">
            <v>Thematic Network</v>
          </cell>
          <cell r="E30" t="str">
            <v>Carbon Dioxide Thematic Network 2002-2005 (CO2NET2)</v>
          </cell>
          <cell r="F30">
            <v>2105689</v>
          </cell>
          <cell r="G30">
            <v>1398996</v>
          </cell>
          <cell r="H30">
            <v>37543</v>
          </cell>
          <cell r="I30">
            <v>21</v>
          </cell>
          <cell r="K30" t="str">
            <v>Member</v>
          </cell>
          <cell r="L30" t="str">
            <v>NORSK HYDRO ASA</v>
          </cell>
          <cell r="N30" t="str">
            <v>1321</v>
          </cell>
          <cell r="O30" t="str">
            <v>STABEKK</v>
          </cell>
          <cell r="P30" t="str">
            <v>NO</v>
          </cell>
          <cell r="Q30" t="str">
            <v>N/A</v>
          </cell>
          <cell r="R30">
            <v>59430</v>
          </cell>
          <cell r="S30">
            <v>0</v>
          </cell>
          <cell r="T30" t="str">
            <v>OTH</v>
          </cell>
          <cell r="U30" t="str">
            <v>PRC</v>
          </cell>
          <cell r="V30" t="str">
            <v>BES</v>
          </cell>
        </row>
        <row r="31">
          <cell r="A31" t="str">
            <v>EESD-ENERGY</v>
          </cell>
          <cell r="B31" t="str">
            <v>ENK5-CT-2002-20619</v>
          </cell>
          <cell r="C31" t="str">
            <v>1.1.4.-5.</v>
          </cell>
          <cell r="D31" t="str">
            <v>Thematic Network</v>
          </cell>
          <cell r="E31" t="str">
            <v>Carbon Dioxide Thematic Network 2002-2005 (CO2NET2)</v>
          </cell>
          <cell r="F31">
            <v>2105689</v>
          </cell>
          <cell r="G31">
            <v>1398996</v>
          </cell>
          <cell r="H31">
            <v>37543</v>
          </cell>
          <cell r="I31">
            <v>21</v>
          </cell>
          <cell r="K31" t="str">
            <v>Principal Contractor</v>
          </cell>
          <cell r="L31" t="str">
            <v>STATOIL ASA</v>
          </cell>
          <cell r="M31" t="str">
            <v>Postuttak, Research Center</v>
          </cell>
          <cell r="N31" t="str">
            <v>7002</v>
          </cell>
          <cell r="O31" t="str">
            <v>TRONDHEIM</v>
          </cell>
          <cell r="P31" t="str">
            <v>NO</v>
          </cell>
          <cell r="Q31" t="str">
            <v>N/A</v>
          </cell>
          <cell r="R31">
            <v>143170</v>
          </cell>
          <cell r="S31">
            <v>34002</v>
          </cell>
          <cell r="T31" t="str">
            <v>IND</v>
          </cell>
          <cell r="U31" t="str">
            <v>PRC</v>
          </cell>
          <cell r="V31" t="str">
            <v>BES</v>
          </cell>
        </row>
        <row r="32">
          <cell r="A32" t="str">
            <v>EESD-ENERGY</v>
          </cell>
          <cell r="B32" t="str">
            <v>ENK5-CT-2002-30034</v>
          </cell>
          <cell r="C32" t="str">
            <v>1.1.4.-5.</v>
          </cell>
          <cell r="D32" t="str">
            <v>Cooperative Research</v>
          </cell>
          <cell r="E32" t="str">
            <v>Exploring nex concepts for small and medium-sized winf mills to improve performance (EXPLOREWIND)</v>
          </cell>
          <cell r="F32">
            <v>689150</v>
          </cell>
          <cell r="G32">
            <v>344550</v>
          </cell>
          <cell r="H32">
            <v>37601</v>
          </cell>
          <cell r="I32">
            <v>8</v>
          </cell>
          <cell r="J32">
            <v>3</v>
          </cell>
          <cell r="K32" t="str">
            <v>Prime Contractor</v>
          </cell>
          <cell r="L32" t="str">
            <v>IDEUTVIKLING</v>
          </cell>
          <cell r="N32" t="str">
            <v>2110</v>
          </cell>
          <cell r="O32" t="str">
            <v>SLAASTAD</v>
          </cell>
          <cell r="P32" t="str">
            <v>NO</v>
          </cell>
          <cell r="R32">
            <v>114900</v>
          </cell>
          <cell r="S32">
            <v>14000</v>
          </cell>
          <cell r="T32" t="str">
            <v>OTH</v>
          </cell>
          <cell r="U32" t="str">
            <v>PRC</v>
          </cell>
          <cell r="V32" t="str">
            <v>BES</v>
          </cell>
        </row>
        <row r="33">
          <cell r="A33" t="str">
            <v>EESD-ENERGY</v>
          </cell>
          <cell r="B33" t="str">
            <v>ENK5-CT-2002-30034</v>
          </cell>
          <cell r="C33" t="str">
            <v>1.1.4.-5.</v>
          </cell>
          <cell r="D33" t="str">
            <v>Cooperative Research</v>
          </cell>
          <cell r="E33" t="str">
            <v>Exploring nex concepts for small and medium-sized winf mills to improve performance (EXPLOREWIND)</v>
          </cell>
          <cell r="F33">
            <v>689150</v>
          </cell>
          <cell r="G33">
            <v>344550</v>
          </cell>
          <cell r="H33">
            <v>37601</v>
          </cell>
          <cell r="I33">
            <v>8</v>
          </cell>
          <cell r="K33" t="str">
            <v>Principal Contractor</v>
          </cell>
          <cell r="L33" t="str">
            <v>MJOSPLAST AS</v>
          </cell>
          <cell r="M33" t="str">
            <v>Storgata, 72</v>
          </cell>
          <cell r="N33" t="str">
            <v>2390</v>
          </cell>
          <cell r="O33" t="str">
            <v>MOELV</v>
          </cell>
          <cell r="P33" t="str">
            <v>NO</v>
          </cell>
          <cell r="R33">
            <v>105400</v>
          </cell>
          <cell r="S33">
            <v>10000</v>
          </cell>
          <cell r="T33" t="str">
            <v>IND</v>
          </cell>
          <cell r="U33" t="str">
            <v>PRC</v>
          </cell>
          <cell r="V33" t="str">
            <v>BES</v>
          </cell>
        </row>
        <row r="34">
          <cell r="A34" t="str">
            <v>EESD-ENERGY</v>
          </cell>
          <cell r="B34" t="str">
            <v>ENK5-CT-2002-30034</v>
          </cell>
          <cell r="C34" t="str">
            <v>1.1.4.-5.</v>
          </cell>
          <cell r="D34" t="str">
            <v>Cooperative Research</v>
          </cell>
          <cell r="E34" t="str">
            <v>Exploring nex concepts for small and medium-sized winf mills to improve performance (EXPLOREWIND)</v>
          </cell>
          <cell r="F34">
            <v>689150</v>
          </cell>
          <cell r="G34">
            <v>344550</v>
          </cell>
          <cell r="H34">
            <v>37601</v>
          </cell>
          <cell r="I34">
            <v>8</v>
          </cell>
          <cell r="K34" t="str">
            <v>RTD performers</v>
          </cell>
          <cell r="L34" t="str">
            <v xml:space="preserve">SINTEF </v>
          </cell>
          <cell r="M34" t="str">
            <v>Strindveien  4</v>
          </cell>
          <cell r="N34" t="str">
            <v>7465</v>
          </cell>
          <cell r="O34" t="str">
            <v>TRONDHEIM</v>
          </cell>
          <cell r="P34" t="str">
            <v>NO</v>
          </cell>
          <cell r="R34">
            <v>127900</v>
          </cell>
          <cell r="S34">
            <v>127900</v>
          </cell>
          <cell r="T34" t="str">
            <v>REC</v>
          </cell>
          <cell r="U34" t="str">
            <v>PRC</v>
          </cell>
          <cell r="V34" t="str">
            <v>RPR</v>
          </cell>
        </row>
        <row r="35">
          <cell r="A35" t="str">
            <v>EESD-ENERGY</v>
          </cell>
          <cell r="B35" t="str">
            <v>ENK5-CT-2002-80633</v>
          </cell>
          <cell r="C35" t="str">
            <v>1.1.4.-5.</v>
          </cell>
          <cell r="D35" t="str">
            <v>Classical Accompanying Measures</v>
          </cell>
          <cell r="E35" t="str">
            <v>Integration of Renewable Hydrogen into the Hydrogen Economy - TARGET ACTION I (RENEWABLE-H2)</v>
          </cell>
          <cell r="F35">
            <v>93323</v>
          </cell>
          <cell r="G35">
            <v>69992</v>
          </cell>
          <cell r="H35">
            <v>37580</v>
          </cell>
          <cell r="I35">
            <v>3</v>
          </cell>
          <cell r="J35">
            <v>1</v>
          </cell>
          <cell r="K35" t="str">
            <v>Principal Contractor</v>
          </cell>
          <cell r="L35" t="str">
            <v>NORSK HYDRO ASA</v>
          </cell>
          <cell r="N35" t="str">
            <v>1321</v>
          </cell>
          <cell r="O35" t="str">
            <v>STABEKK</v>
          </cell>
          <cell r="P35" t="str">
            <v>NO</v>
          </cell>
          <cell r="Q35" t="str">
            <v>N/A</v>
          </cell>
          <cell r="R35">
            <v>24988</v>
          </cell>
          <cell r="S35">
            <v>18741</v>
          </cell>
          <cell r="T35" t="str">
            <v>OTH</v>
          </cell>
          <cell r="U35" t="str">
            <v>PRC</v>
          </cell>
          <cell r="V35" t="str">
            <v>BES</v>
          </cell>
        </row>
        <row r="36">
          <cell r="A36" t="str">
            <v>EESD-ENERGY</v>
          </cell>
          <cell r="B36" t="str">
            <v>ENK6-CT-1999-00002</v>
          </cell>
          <cell r="C36" t="str">
            <v>1.1.4.-6.</v>
          </cell>
          <cell r="D36" t="str">
            <v>Research Projects</v>
          </cell>
          <cell r="E36" t="str">
            <v>Development and Integration of Advanced Heat Exchangers and Process Control for High Energy Efficient Distillation Column ('Ahead')</v>
          </cell>
          <cell r="F36">
            <v>1351836</v>
          </cell>
          <cell r="G36">
            <v>844808</v>
          </cell>
          <cell r="H36">
            <v>36543</v>
          </cell>
          <cell r="I36">
            <v>9</v>
          </cell>
          <cell r="J36">
            <v>1</v>
          </cell>
          <cell r="K36" t="str">
            <v>Principal Contractor</v>
          </cell>
          <cell r="L36" t="str">
            <v>SINTEF ENERGIFORSKNING A/S</v>
          </cell>
          <cell r="M36" t="str">
            <v>Sem Saelands vei 11</v>
          </cell>
          <cell r="N36" t="str">
            <v>7465</v>
          </cell>
          <cell r="O36" t="str">
            <v>TRONDHEIM</v>
          </cell>
          <cell r="P36" t="str">
            <v>NO</v>
          </cell>
          <cell r="R36">
            <v>205768</v>
          </cell>
          <cell r="S36">
            <v>102884</v>
          </cell>
          <cell r="T36" t="str">
            <v>REC</v>
          </cell>
          <cell r="U36" t="str">
            <v>PRC</v>
          </cell>
          <cell r="V36" t="str">
            <v>RPR</v>
          </cell>
        </row>
        <row r="37">
          <cell r="A37" t="str">
            <v>EESD-ENERGY</v>
          </cell>
          <cell r="B37" t="str">
            <v>ENK6-CT-1999-00010</v>
          </cell>
          <cell r="C37" t="str">
            <v>1.1.4.-6.</v>
          </cell>
          <cell r="D37" t="str">
            <v>Research Projects</v>
          </cell>
          <cell r="E37" t="str">
            <v>European potential for geological storage of CO2 from fossil fuel combustion ('GESTCO')</v>
          </cell>
          <cell r="F37">
            <v>3799868</v>
          </cell>
          <cell r="G37">
            <v>1899934</v>
          </cell>
          <cell r="H37">
            <v>36585</v>
          </cell>
          <cell r="I37">
            <v>9</v>
          </cell>
          <cell r="J37">
            <v>1</v>
          </cell>
          <cell r="K37" t="str">
            <v>Principal Contractor</v>
          </cell>
          <cell r="L37" t="str">
            <v>NORGES GEOLOGISKE UNDERSOKELSE   NGU</v>
          </cell>
          <cell r="M37" t="str">
            <v>Leiv Erikssonsvei 39</v>
          </cell>
          <cell r="N37" t="str">
            <v>7491</v>
          </cell>
          <cell r="O37" t="str">
            <v>TRONDHEIM</v>
          </cell>
          <cell r="P37" t="str">
            <v>NO</v>
          </cell>
          <cell r="R37">
            <v>228500</v>
          </cell>
          <cell r="S37">
            <v>114250</v>
          </cell>
          <cell r="T37" t="str">
            <v>REC</v>
          </cell>
          <cell r="U37" t="str">
            <v>GOV</v>
          </cell>
          <cell r="V37" t="str">
            <v>RPU</v>
          </cell>
        </row>
        <row r="38">
          <cell r="A38" t="str">
            <v>EESD-ENERGY</v>
          </cell>
          <cell r="B38" t="str">
            <v>ENK6-CT-1999-00014</v>
          </cell>
          <cell r="C38" t="str">
            <v>1.1.4.-6.</v>
          </cell>
          <cell r="D38" t="str">
            <v>Research Projects</v>
          </cell>
          <cell r="E38" t="str">
            <v>Saline aquifer Co2 storage (2) - Demonstration in the sleipner field ('SACS2')</v>
          </cell>
          <cell r="F38">
            <v>3033600</v>
          </cell>
          <cell r="G38">
            <v>1200000</v>
          </cell>
          <cell r="H38">
            <v>36615</v>
          </cell>
          <cell r="I38">
            <v>14</v>
          </cell>
          <cell r="J38">
            <v>5</v>
          </cell>
          <cell r="K38" t="str">
            <v>Prime Contractor</v>
          </cell>
          <cell r="L38" t="str">
            <v>STATOIL ASA</v>
          </cell>
          <cell r="M38" t="str">
            <v>Foreusbeen 50</v>
          </cell>
          <cell r="N38" t="str">
            <v>4035</v>
          </cell>
          <cell r="O38" t="str">
            <v>STAVANGER</v>
          </cell>
          <cell r="P38" t="str">
            <v>NO</v>
          </cell>
          <cell r="Q38" t="str">
            <v>N/A</v>
          </cell>
          <cell r="R38">
            <v>750000</v>
          </cell>
          <cell r="S38">
            <v>262500</v>
          </cell>
          <cell r="T38" t="str">
            <v>OTH</v>
          </cell>
          <cell r="U38" t="str">
            <v>PUC</v>
          </cell>
          <cell r="V38" t="str">
            <v>PUS</v>
          </cell>
        </row>
        <row r="39">
          <cell r="A39" t="str">
            <v>EESD-ENERGY</v>
          </cell>
          <cell r="B39" t="str">
            <v>ENK6-CT-1999-00014</v>
          </cell>
          <cell r="C39" t="str">
            <v>1.1.4.-6.</v>
          </cell>
          <cell r="D39" t="str">
            <v>Research Projects</v>
          </cell>
          <cell r="E39" t="str">
            <v>Saline aquifer Co2 storage (2) - Demonstration in the sleipner field ('SACS2')</v>
          </cell>
          <cell r="F39">
            <v>3033600</v>
          </cell>
          <cell r="G39">
            <v>1200000</v>
          </cell>
          <cell r="H39">
            <v>36615</v>
          </cell>
          <cell r="I39">
            <v>14</v>
          </cell>
          <cell r="K39" t="str">
            <v>Principal Contractor</v>
          </cell>
          <cell r="L39" t="str">
            <v>GECO A.S.</v>
          </cell>
          <cell r="M39" t="str">
            <v>Bjergstedveien, 1</v>
          </cell>
          <cell r="N39" t="str">
            <v>4002</v>
          </cell>
          <cell r="O39" t="str">
            <v>STAVANGER</v>
          </cell>
          <cell r="P39" t="str">
            <v>NO</v>
          </cell>
          <cell r="Q39" t="str">
            <v>N/A</v>
          </cell>
          <cell r="R39">
            <v>730100</v>
          </cell>
          <cell r="S39">
            <v>365050</v>
          </cell>
          <cell r="T39" t="str">
            <v>OTH</v>
          </cell>
          <cell r="U39" t="str">
            <v>PRC</v>
          </cell>
          <cell r="V39" t="str">
            <v>BES</v>
          </cell>
        </row>
        <row r="40">
          <cell r="A40" t="str">
            <v>EESD-ENERGY</v>
          </cell>
          <cell r="B40" t="str">
            <v>ENK6-CT-1999-00014</v>
          </cell>
          <cell r="C40" t="str">
            <v>1.1.4.-6.</v>
          </cell>
          <cell r="D40" t="str">
            <v>Research Projects</v>
          </cell>
          <cell r="E40" t="str">
            <v>Saline aquifer Co2 storage (2) - Demonstration in the sleipner field ('SACS2')</v>
          </cell>
          <cell r="F40">
            <v>3033600</v>
          </cell>
          <cell r="G40">
            <v>1200000</v>
          </cell>
          <cell r="H40">
            <v>36615</v>
          </cell>
          <cell r="I40">
            <v>14</v>
          </cell>
          <cell r="K40" t="str">
            <v>Principal Contractor</v>
          </cell>
          <cell r="L40" t="str">
            <v>MOBIL EXPLORATION NORWAY INC</v>
          </cell>
          <cell r="M40" t="str">
            <v>Nedre Strandgate 43</v>
          </cell>
          <cell r="N40" t="str">
            <v>4003</v>
          </cell>
          <cell r="O40" t="str">
            <v>STAVANGER</v>
          </cell>
          <cell r="P40" t="str">
            <v>NO</v>
          </cell>
          <cell r="Q40" t="str">
            <v>N/A</v>
          </cell>
          <cell r="R40">
            <v>0</v>
          </cell>
          <cell r="S40">
            <v>0</v>
          </cell>
          <cell r="T40" t="str">
            <v>OTH</v>
          </cell>
          <cell r="U40" t="str">
            <v>PRC</v>
          </cell>
          <cell r="V40" t="str">
            <v>BES</v>
          </cell>
        </row>
        <row r="41">
          <cell r="A41" t="str">
            <v>EESD-ENERGY</v>
          </cell>
          <cell r="B41" t="str">
            <v>ENK6-CT-1999-00014</v>
          </cell>
          <cell r="C41" t="str">
            <v>1.1.4.-6.</v>
          </cell>
          <cell r="D41" t="str">
            <v>Research Projects</v>
          </cell>
          <cell r="E41" t="str">
            <v>Saline aquifer Co2 storage (2) - Demonstration in the sleipner field ('SACS2')</v>
          </cell>
          <cell r="F41">
            <v>3033600</v>
          </cell>
          <cell r="G41">
            <v>1200000</v>
          </cell>
          <cell r="H41">
            <v>36615</v>
          </cell>
          <cell r="I41">
            <v>14</v>
          </cell>
          <cell r="K41" t="str">
            <v>Principal Contractor</v>
          </cell>
          <cell r="L41" t="str">
            <v>NORSK HYDRO ASA</v>
          </cell>
          <cell r="N41" t="str">
            <v>1321</v>
          </cell>
          <cell r="O41" t="str">
            <v>STABEKK</v>
          </cell>
          <cell r="P41" t="str">
            <v>NO</v>
          </cell>
          <cell r="Q41" t="str">
            <v>N/A</v>
          </cell>
          <cell r="R41">
            <v>0</v>
          </cell>
          <cell r="S41">
            <v>0</v>
          </cell>
          <cell r="T41" t="str">
            <v>OTH</v>
          </cell>
          <cell r="U41" t="str">
            <v>PRC</v>
          </cell>
          <cell r="V41" t="str">
            <v>BES</v>
          </cell>
        </row>
        <row r="42">
          <cell r="A42" t="str">
            <v>EESD-ENERGY</v>
          </cell>
          <cell r="B42" t="str">
            <v>ENK6-CT-1999-00014</v>
          </cell>
          <cell r="C42" t="str">
            <v>1.1.4.-6.</v>
          </cell>
          <cell r="D42" t="str">
            <v>Research Projects</v>
          </cell>
          <cell r="E42" t="str">
            <v>Saline aquifer Co2 storage (2) - Demonstration in the sleipner field ('SACS2')</v>
          </cell>
          <cell r="F42">
            <v>3033600</v>
          </cell>
          <cell r="G42">
            <v>1200000</v>
          </cell>
          <cell r="H42">
            <v>36615</v>
          </cell>
          <cell r="I42">
            <v>14</v>
          </cell>
          <cell r="K42" t="str">
            <v>Principal Contractor</v>
          </cell>
          <cell r="L42" t="str">
            <v>SINTEF PETROLEUMSFORSKNING AS</v>
          </cell>
          <cell r="M42" t="str">
            <v>S.P. Andersens vei 15 B</v>
          </cell>
          <cell r="N42" t="str">
            <v>7034</v>
          </cell>
          <cell r="O42" t="str">
            <v>TRONDHEIM</v>
          </cell>
          <cell r="P42" t="str">
            <v>NO</v>
          </cell>
          <cell r="Q42" t="str">
            <v>N/A</v>
          </cell>
          <cell r="R42">
            <v>420000</v>
          </cell>
          <cell r="S42">
            <v>147000</v>
          </cell>
          <cell r="T42" t="str">
            <v>REC</v>
          </cell>
          <cell r="U42" t="str">
            <v>PRC</v>
          </cell>
          <cell r="V42" t="str">
            <v>RPR</v>
          </cell>
        </row>
        <row r="43">
          <cell r="A43" t="str">
            <v>EESD-ENERGY</v>
          </cell>
          <cell r="B43" t="str">
            <v>ENK6-CT-1999-00018</v>
          </cell>
          <cell r="C43" t="str">
            <v>1.1.4.-6.</v>
          </cell>
          <cell r="D43" t="str">
            <v>Research Projects</v>
          </cell>
          <cell r="E43" t="str">
            <v>Offshore Construction and Decommissioning Vessel ('OCDV')</v>
          </cell>
          <cell r="F43">
            <v>2464571</v>
          </cell>
          <cell r="G43">
            <v>1119000</v>
          </cell>
          <cell r="H43">
            <v>36556</v>
          </cell>
          <cell r="I43">
            <v>2</v>
          </cell>
          <cell r="J43">
            <v>1</v>
          </cell>
          <cell r="K43" t="str">
            <v>Prime Contractor</v>
          </cell>
          <cell r="L43" t="str">
            <v>MASTER MARINE AS</v>
          </cell>
          <cell r="M43" t="str">
            <v>Oksenoeystien 12</v>
          </cell>
          <cell r="N43" t="str">
            <v>1366</v>
          </cell>
          <cell r="O43" t="str">
            <v>LYSAKER</v>
          </cell>
          <cell r="P43" t="str">
            <v>NO</v>
          </cell>
          <cell r="R43">
            <v>1923017</v>
          </cell>
          <cell r="S43">
            <v>873116</v>
          </cell>
          <cell r="T43" t="str">
            <v>OTH</v>
          </cell>
          <cell r="U43" t="str">
            <v>PRC</v>
          </cell>
          <cell r="V43" t="str">
            <v>BES</v>
          </cell>
        </row>
        <row r="44">
          <cell r="A44" t="str">
            <v>EESD-ENERGY</v>
          </cell>
          <cell r="B44" t="str">
            <v>ENK6-CT-1999-35001</v>
          </cell>
          <cell r="C44" t="str">
            <v>1.1.4.-6.</v>
          </cell>
          <cell r="D44" t="str">
            <v>Exploratory Awards</v>
          </cell>
          <cell r="E44" t="str">
            <v>Deep water, remotely operate, connection of pipelines from marginal offshore oil and gas into existing large diameter transmission pipelines</v>
          </cell>
          <cell r="F44">
            <v>30000</v>
          </cell>
          <cell r="G44">
            <v>22500</v>
          </cell>
          <cell r="H44">
            <v>36609</v>
          </cell>
          <cell r="I44">
            <v>2</v>
          </cell>
          <cell r="J44">
            <v>1</v>
          </cell>
          <cell r="K44" t="str">
            <v>Principal Contractor</v>
          </cell>
          <cell r="L44" t="str">
            <v>NORWEGIAN UNIVERSAL TECHNOLOGY AS</v>
          </cell>
          <cell r="M44" t="str">
            <v>Killingoey</v>
          </cell>
          <cell r="N44" t="str">
            <v>5507</v>
          </cell>
          <cell r="O44" t="str">
            <v>HAUGESUND</v>
          </cell>
          <cell r="P44" t="str">
            <v>NO</v>
          </cell>
          <cell r="R44">
            <v>0</v>
          </cell>
          <cell r="S44">
            <v>0</v>
          </cell>
          <cell r="T44" t="str">
            <v>OTH</v>
          </cell>
          <cell r="U44" t="str">
            <v>PRC</v>
          </cell>
          <cell r="V44" t="str">
            <v>BES</v>
          </cell>
        </row>
        <row r="45">
          <cell r="A45" t="str">
            <v>EESD-ENERGY</v>
          </cell>
          <cell r="B45" t="str">
            <v>ENK6-CT-2000-00052</v>
          </cell>
          <cell r="C45" t="str">
            <v>1.1.4.-6.</v>
          </cell>
          <cell r="D45" t="str">
            <v>Research Projects</v>
          </cell>
          <cell r="E45" t="str">
            <v>Development  and validation of an integrated numerical tool for scaling control and squeeze treatment optimization (ARISSTON)</v>
          </cell>
          <cell r="F45">
            <v>1890930</v>
          </cell>
          <cell r="G45">
            <v>945465</v>
          </cell>
          <cell r="H45">
            <v>36850</v>
          </cell>
          <cell r="I45">
            <v>6</v>
          </cell>
          <cell r="J45">
            <v>2</v>
          </cell>
          <cell r="K45" t="str">
            <v>Principal Contractor</v>
          </cell>
          <cell r="L45" t="str">
            <v>DYNO OIL FIELD CHEMICALS</v>
          </cell>
          <cell r="M45" t="str">
            <v>Lillestrom Fabrikker, Svelleveien</v>
          </cell>
          <cell r="N45" t="str">
            <v>2001</v>
          </cell>
          <cell r="O45" t="str">
            <v>LILLESTROEM</v>
          </cell>
          <cell r="P45" t="str">
            <v>NO</v>
          </cell>
          <cell r="Q45" t="str">
            <v>N/A</v>
          </cell>
          <cell r="R45">
            <v>176500</v>
          </cell>
          <cell r="S45">
            <v>88250</v>
          </cell>
          <cell r="T45" t="str">
            <v>OTH</v>
          </cell>
          <cell r="U45" t="str">
            <v>PRC</v>
          </cell>
          <cell r="V45" t="str">
            <v>BES</v>
          </cell>
        </row>
        <row r="46">
          <cell r="A46" t="str">
            <v>EESD-ENERGY</v>
          </cell>
          <cell r="B46" t="str">
            <v>ENK6-CT-2000-00052</v>
          </cell>
          <cell r="C46" t="str">
            <v>1.1.4.-6.</v>
          </cell>
          <cell r="D46" t="str">
            <v>Research Projects</v>
          </cell>
          <cell r="E46" t="str">
            <v>Development  and validation of an integrated numerical tool for scaling control and squeeze treatment optimization (ARISSTON)</v>
          </cell>
          <cell r="F46">
            <v>1890930</v>
          </cell>
          <cell r="G46">
            <v>945465</v>
          </cell>
          <cell r="H46">
            <v>36850</v>
          </cell>
          <cell r="I46">
            <v>6</v>
          </cell>
          <cell r="K46" t="str">
            <v>Principal Contractor</v>
          </cell>
          <cell r="L46" t="str">
            <v xml:space="preserve">INSTITUTT FOR ENERGITEKNIKK
</v>
          </cell>
          <cell r="M46" t="str">
            <v>Instituttveien 18</v>
          </cell>
          <cell r="N46" t="str">
            <v>2027</v>
          </cell>
          <cell r="O46" t="str">
            <v>KJELLER</v>
          </cell>
          <cell r="P46" t="str">
            <v>NO</v>
          </cell>
          <cell r="R46">
            <v>849730</v>
          </cell>
          <cell r="S46">
            <v>424865</v>
          </cell>
          <cell r="T46" t="str">
            <v>REC</v>
          </cell>
          <cell r="U46" t="str">
            <v>PNP</v>
          </cell>
          <cell r="V46" t="str">
            <v>RPN</v>
          </cell>
        </row>
        <row r="47">
          <cell r="A47" t="str">
            <v>EESD-ENERGY</v>
          </cell>
          <cell r="B47" t="str">
            <v>ENK6-CT-2000-00055</v>
          </cell>
          <cell r="C47" t="str">
            <v>1.1.4.-6.</v>
          </cell>
          <cell r="D47" t="str">
            <v>Research Projects</v>
          </cell>
          <cell r="E47" t="str">
            <v>Three phase slug flow in complex terrain (THREEPLEX)</v>
          </cell>
          <cell r="F47">
            <v>3429359</v>
          </cell>
          <cell r="G47">
            <v>1984781</v>
          </cell>
          <cell r="H47">
            <v>36845</v>
          </cell>
          <cell r="I47">
            <v>4</v>
          </cell>
          <cell r="J47">
            <v>2</v>
          </cell>
          <cell r="K47" t="str">
            <v>Principal Contractor</v>
          </cell>
          <cell r="L47" t="str">
            <v xml:space="preserve">INSTITUTT FOR ENERGITEKNIKK
</v>
          </cell>
          <cell r="M47" t="str">
            <v>Instituttveien 18</v>
          </cell>
          <cell r="N47" t="str">
            <v>2027</v>
          </cell>
          <cell r="O47" t="str">
            <v>KJELLER</v>
          </cell>
          <cell r="P47" t="str">
            <v>NO</v>
          </cell>
          <cell r="R47">
            <v>887373</v>
          </cell>
          <cell r="S47">
            <v>443687</v>
          </cell>
          <cell r="T47" t="str">
            <v>REC</v>
          </cell>
          <cell r="U47" t="str">
            <v>PNP</v>
          </cell>
          <cell r="V47" t="str">
            <v>RPN</v>
          </cell>
        </row>
        <row r="48">
          <cell r="A48" t="str">
            <v>EESD-ENERGY</v>
          </cell>
          <cell r="B48" t="str">
            <v>ENK6-CT-2000-00055</v>
          </cell>
          <cell r="C48" t="str">
            <v>1.1.4.-6.</v>
          </cell>
          <cell r="D48" t="str">
            <v>Research Projects</v>
          </cell>
          <cell r="E48" t="str">
            <v>Three phase slug flow in complex terrain (THREEPLEX)</v>
          </cell>
          <cell r="F48">
            <v>3429359</v>
          </cell>
          <cell r="G48">
            <v>1984781</v>
          </cell>
          <cell r="H48">
            <v>36845</v>
          </cell>
          <cell r="I48">
            <v>4</v>
          </cell>
          <cell r="K48" t="str">
            <v>Principal Contractor</v>
          </cell>
          <cell r="L48" t="str">
            <v>SINTEF PETROLEUMSFORSKNING AS</v>
          </cell>
          <cell r="M48" t="str">
            <v>S.P. Andersens vei 15 B</v>
          </cell>
          <cell r="N48" t="str">
            <v>7034</v>
          </cell>
          <cell r="O48" t="str">
            <v>TRONDHEIM</v>
          </cell>
          <cell r="P48" t="str">
            <v>NO</v>
          </cell>
          <cell r="Q48" t="str">
            <v>N/A</v>
          </cell>
          <cell r="R48">
            <v>910131</v>
          </cell>
          <cell r="S48">
            <v>455066</v>
          </cell>
          <cell r="T48" t="str">
            <v>REC</v>
          </cell>
          <cell r="U48" t="str">
            <v>PRC</v>
          </cell>
          <cell r="V48" t="str">
            <v>RPR</v>
          </cell>
        </row>
        <row r="49">
          <cell r="A49" t="str">
            <v>EESD-ENERGY</v>
          </cell>
          <cell r="B49" t="str">
            <v>ENK6-CT-2000-00061</v>
          </cell>
          <cell r="C49" t="str">
            <v>1.1.4.-6.</v>
          </cell>
          <cell r="D49" t="str">
            <v>Research Projects</v>
          </cell>
          <cell r="E49" t="str">
            <v>History-matching using time-lapse seismic data (HUTS)</v>
          </cell>
          <cell r="F49">
            <v>1798460</v>
          </cell>
          <cell r="G49">
            <v>899231</v>
          </cell>
          <cell r="H49">
            <v>36852</v>
          </cell>
          <cell r="I49">
            <v>5</v>
          </cell>
          <cell r="J49">
            <v>1</v>
          </cell>
          <cell r="K49" t="str">
            <v>Principal Contractor</v>
          </cell>
          <cell r="L49" t="str">
            <v>NORSK HYDRO ASA</v>
          </cell>
          <cell r="N49" t="str">
            <v>1321</v>
          </cell>
          <cell r="O49" t="str">
            <v>STABEKK</v>
          </cell>
          <cell r="P49" t="str">
            <v>NO</v>
          </cell>
          <cell r="Q49" t="str">
            <v>N/A</v>
          </cell>
          <cell r="R49">
            <v>448500</v>
          </cell>
          <cell r="S49">
            <v>224250</v>
          </cell>
          <cell r="T49" t="str">
            <v>OTH</v>
          </cell>
          <cell r="U49" t="str">
            <v>PRC</v>
          </cell>
          <cell r="V49" t="str">
            <v>BES</v>
          </cell>
        </row>
        <row r="50">
          <cell r="A50" t="str">
            <v>EESD-ENERGY</v>
          </cell>
          <cell r="B50" t="str">
            <v>ENK6-CT-2000-00066</v>
          </cell>
          <cell r="C50" t="str">
            <v>1.1.4.-6.</v>
          </cell>
          <cell r="D50" t="str">
            <v>Research Projects</v>
          </cell>
          <cell r="E50" t="str">
            <v>Flexible composite production riser for deep water oil fields (AURUM)</v>
          </cell>
          <cell r="F50">
            <v>2714099</v>
          </cell>
          <cell r="G50">
            <v>1487534</v>
          </cell>
          <cell r="H50">
            <v>36824</v>
          </cell>
          <cell r="I50">
            <v>7</v>
          </cell>
          <cell r="J50">
            <v>2</v>
          </cell>
          <cell r="K50" t="str">
            <v>Prime Contractor</v>
          </cell>
          <cell r="L50" t="str">
            <v>ABB OFFSHORE SYSTEMS AS</v>
          </cell>
          <cell r="M50" t="str">
            <v>Bergerveien 12</v>
          </cell>
          <cell r="N50" t="str">
            <v>1375</v>
          </cell>
          <cell r="O50" t="str">
            <v>BILLINGSTAD</v>
          </cell>
          <cell r="P50" t="str">
            <v>NO</v>
          </cell>
          <cell r="R50">
            <v>943506</v>
          </cell>
          <cell r="S50">
            <v>471749</v>
          </cell>
          <cell r="T50" t="str">
            <v>OTH</v>
          </cell>
          <cell r="U50" t="str">
            <v>INO</v>
          </cell>
          <cell r="V50" t="str">
            <v>PUS</v>
          </cell>
        </row>
        <row r="51">
          <cell r="A51" t="str">
            <v>EESD-ENERGY</v>
          </cell>
          <cell r="B51" t="str">
            <v>ENK6-CT-2000-00066</v>
          </cell>
          <cell r="C51" t="str">
            <v>1.1.4.-6.</v>
          </cell>
          <cell r="D51" t="str">
            <v>Research Projects</v>
          </cell>
          <cell r="E51" t="str">
            <v>Flexible composite production riser for deep water oil fields (AURUM)</v>
          </cell>
          <cell r="F51">
            <v>2714099</v>
          </cell>
          <cell r="G51">
            <v>1487534</v>
          </cell>
          <cell r="H51">
            <v>36824</v>
          </cell>
          <cell r="I51">
            <v>7</v>
          </cell>
          <cell r="K51" t="str">
            <v>Principal Contractor</v>
          </cell>
          <cell r="L51" t="str">
            <v>NORSK HYDRO ASA</v>
          </cell>
          <cell r="N51" t="str">
            <v>1321</v>
          </cell>
          <cell r="O51" t="str">
            <v>STABEKK</v>
          </cell>
          <cell r="P51" t="str">
            <v>NO</v>
          </cell>
          <cell r="Q51" t="str">
            <v>N/A</v>
          </cell>
          <cell r="R51">
            <v>280112</v>
          </cell>
          <cell r="S51">
            <v>140056</v>
          </cell>
          <cell r="T51" t="str">
            <v>OTH</v>
          </cell>
          <cell r="U51" t="str">
            <v>PRC</v>
          </cell>
          <cell r="V51" t="str">
            <v>BES</v>
          </cell>
        </row>
        <row r="52">
          <cell r="A52" t="str">
            <v>EESD-ENERGY</v>
          </cell>
          <cell r="B52" t="str">
            <v>ENK6-CT-2000-00067</v>
          </cell>
          <cell r="C52" t="str">
            <v>1.1.4.-6.</v>
          </cell>
          <cell r="D52" t="str">
            <v>Research Projects</v>
          </cell>
          <cell r="E52" t="str">
            <v>Well productivity 2002 (WP-2002)</v>
          </cell>
          <cell r="F52">
            <v>2274737</v>
          </cell>
          <cell r="G52">
            <v>1074811</v>
          </cell>
          <cell r="H52">
            <v>36839</v>
          </cell>
          <cell r="I52">
            <v>5</v>
          </cell>
          <cell r="J52">
            <v>2</v>
          </cell>
          <cell r="K52" t="str">
            <v>Principal Contractor</v>
          </cell>
          <cell r="L52" t="str">
            <v>RESERVOIR LABORATORIES AS</v>
          </cell>
          <cell r="M52" t="str">
            <v>Pirsenteret</v>
          </cell>
          <cell r="N52" t="str">
            <v>7462</v>
          </cell>
          <cell r="O52" t="str">
            <v>TRONDHEIM</v>
          </cell>
          <cell r="P52" t="str">
            <v>NO</v>
          </cell>
          <cell r="R52">
            <v>451705</v>
          </cell>
          <cell r="S52">
            <v>213430</v>
          </cell>
          <cell r="T52" t="str">
            <v>OTH</v>
          </cell>
          <cell r="U52" t="str">
            <v>PRC</v>
          </cell>
          <cell r="V52" t="str">
            <v>BES</v>
          </cell>
        </row>
        <row r="53">
          <cell r="A53" t="str">
            <v>EESD-ENERGY</v>
          </cell>
          <cell r="B53" t="str">
            <v>ENK6-CT-2000-00067</v>
          </cell>
          <cell r="C53" t="str">
            <v>1.1.4.-6.</v>
          </cell>
          <cell r="D53" t="str">
            <v>Research Projects</v>
          </cell>
          <cell r="E53" t="str">
            <v>Well productivity 2002 (WP-2002)</v>
          </cell>
          <cell r="F53">
            <v>2274737</v>
          </cell>
          <cell r="G53">
            <v>1074811</v>
          </cell>
          <cell r="H53">
            <v>36839</v>
          </cell>
          <cell r="I53">
            <v>5</v>
          </cell>
          <cell r="K53" t="str">
            <v>Prime Contractor</v>
          </cell>
          <cell r="L53" t="str">
            <v>ROGALAND RESEARCH</v>
          </cell>
          <cell r="M53" t="str">
            <v>Prof. Olav Hanssens vei 15</v>
          </cell>
          <cell r="N53" t="str">
            <v>4091</v>
          </cell>
          <cell r="O53" t="str">
            <v>STAVANGER</v>
          </cell>
          <cell r="P53" t="str">
            <v>NO</v>
          </cell>
          <cell r="R53">
            <v>889040</v>
          </cell>
          <cell r="S53">
            <v>420071</v>
          </cell>
          <cell r="T53" t="str">
            <v>REC</v>
          </cell>
          <cell r="U53" t="str">
            <v>PNP</v>
          </cell>
          <cell r="V53" t="str">
            <v>RPN</v>
          </cell>
        </row>
        <row r="54">
          <cell r="A54" t="str">
            <v>EESD-ENERGY</v>
          </cell>
          <cell r="B54" t="str">
            <v>ENK6-CT-2000-00072</v>
          </cell>
          <cell r="C54" t="str">
            <v>1.1.4.-6.</v>
          </cell>
          <cell r="D54" t="str">
            <v>Research Projects</v>
          </cell>
          <cell r="E54" t="str">
            <v>Incorporation of fault properties in hydrocarbon migration models (INFAMI)</v>
          </cell>
          <cell r="F54">
            <v>1169652</v>
          </cell>
          <cell r="G54">
            <v>799208</v>
          </cell>
          <cell r="H54">
            <v>36759</v>
          </cell>
          <cell r="I54">
            <v>6</v>
          </cell>
          <cell r="J54">
            <v>2</v>
          </cell>
          <cell r="K54" t="str">
            <v>Principal Contractor</v>
          </cell>
          <cell r="L54" t="str">
            <v>NORSK HYDRO ASA</v>
          </cell>
          <cell r="N54" t="str">
            <v>1321</v>
          </cell>
          <cell r="O54" t="str">
            <v>STABEKK</v>
          </cell>
          <cell r="P54" t="str">
            <v>NO</v>
          </cell>
          <cell r="Q54" t="str">
            <v>N/A</v>
          </cell>
          <cell r="R54">
            <v>207809</v>
          </cell>
          <cell r="S54">
            <v>103904</v>
          </cell>
          <cell r="T54" t="str">
            <v>OTH</v>
          </cell>
          <cell r="U54" t="str">
            <v>PRC</v>
          </cell>
          <cell r="V54" t="str">
            <v>BES</v>
          </cell>
        </row>
        <row r="55">
          <cell r="A55" t="str">
            <v>EESD-ENERGY</v>
          </cell>
          <cell r="B55" t="str">
            <v>ENK6-CT-2000-00072</v>
          </cell>
          <cell r="C55" t="str">
            <v>1.1.4.-6.</v>
          </cell>
          <cell r="D55" t="str">
            <v>Research Projects</v>
          </cell>
          <cell r="E55" t="str">
            <v>Incorporation of fault properties in hydrocarbon migration models (INFAMI)</v>
          </cell>
          <cell r="F55">
            <v>1169652</v>
          </cell>
          <cell r="G55">
            <v>799208</v>
          </cell>
          <cell r="H55">
            <v>36759</v>
          </cell>
          <cell r="I55">
            <v>6</v>
          </cell>
          <cell r="K55" t="str">
            <v>Prime Contractor</v>
          </cell>
          <cell r="L55" t="str">
            <v>SINTEF PETROLEUMSFORSKNING AS</v>
          </cell>
          <cell r="M55" t="str">
            <v>S.P. Andersens vei 15 B</v>
          </cell>
          <cell r="N55" t="str">
            <v>7034</v>
          </cell>
          <cell r="O55" t="str">
            <v>TRONDHEIM</v>
          </cell>
          <cell r="P55" t="str">
            <v>NO</v>
          </cell>
          <cell r="Q55" t="str">
            <v>N/A</v>
          </cell>
          <cell r="R55">
            <v>393114</v>
          </cell>
          <cell r="S55">
            <v>196556</v>
          </cell>
          <cell r="T55" t="str">
            <v>REC</v>
          </cell>
          <cell r="U55" t="str">
            <v>PRC</v>
          </cell>
          <cell r="V55" t="str">
            <v>RPR</v>
          </cell>
        </row>
        <row r="56">
          <cell r="A56" t="str">
            <v>EESD-ENERGY</v>
          </cell>
          <cell r="B56" t="str">
            <v>ENK6-CT-2000-00073</v>
          </cell>
          <cell r="C56" t="str">
            <v>1.1.4.-6.</v>
          </cell>
          <cell r="D56" t="str">
            <v>Research Projects</v>
          </cell>
          <cell r="E56" t="str">
            <v>Sensitivity analysis of the impact of geological uncertainties on production forecasting in clastic_x000D_
hydrocarbon reservoirs (SAIGUP)</v>
          </cell>
          <cell r="F56">
            <v>2005907</v>
          </cell>
          <cell r="G56">
            <v>1385656</v>
          </cell>
          <cell r="H56">
            <v>36794</v>
          </cell>
          <cell r="I56">
            <v>11</v>
          </cell>
          <cell r="J56">
            <v>2</v>
          </cell>
          <cell r="K56" t="str">
            <v>Principal Contractor</v>
          </cell>
          <cell r="L56" t="str">
            <v xml:space="preserve">NORWEGIAN COMPUTING CENTER
</v>
          </cell>
          <cell r="M56" t="str">
            <v>Gaustadalleen 23,</v>
          </cell>
          <cell r="N56" t="str">
            <v>0134</v>
          </cell>
          <cell r="O56" t="str">
            <v>OSLO</v>
          </cell>
          <cell r="P56" t="str">
            <v>NO</v>
          </cell>
          <cell r="Q56" t="str">
            <v>N/A</v>
          </cell>
          <cell r="R56">
            <v>392350</v>
          </cell>
          <cell r="S56">
            <v>196175</v>
          </cell>
          <cell r="T56" t="str">
            <v>REC</v>
          </cell>
          <cell r="U56" t="str">
            <v>PNP</v>
          </cell>
          <cell r="V56" t="str">
            <v>RPN</v>
          </cell>
        </row>
        <row r="57">
          <cell r="A57" t="str">
            <v>EESD-ENERGY</v>
          </cell>
          <cell r="B57" t="str">
            <v>ENK6-CT-2000-00073</v>
          </cell>
          <cell r="C57" t="str">
            <v>1.1.4.-6.</v>
          </cell>
          <cell r="D57" t="str">
            <v>Research Projects</v>
          </cell>
          <cell r="E57" t="str">
            <v>Sensitivity analysis of the impact of geological uncertainties on production forecasting in clastic_x000D_
hydrocarbon reservoirs (SAIGUP)</v>
          </cell>
          <cell r="F57">
            <v>2005907</v>
          </cell>
          <cell r="G57">
            <v>1385656</v>
          </cell>
          <cell r="H57">
            <v>36794</v>
          </cell>
          <cell r="I57">
            <v>11</v>
          </cell>
          <cell r="K57" t="str">
            <v>Principal Contractor</v>
          </cell>
          <cell r="L57" t="str">
            <v>ROXAR SOFTWARE SOLUTIONS AS</v>
          </cell>
          <cell r="N57" t="str">
            <v>4033</v>
          </cell>
          <cell r="O57" t="str">
            <v>FORUS</v>
          </cell>
          <cell r="P57" t="str">
            <v>NO</v>
          </cell>
          <cell r="Q57" t="str">
            <v>N/A</v>
          </cell>
          <cell r="R57">
            <v>208832</v>
          </cell>
          <cell r="S57">
            <v>104416</v>
          </cell>
          <cell r="T57" t="str">
            <v>OTH</v>
          </cell>
          <cell r="U57" t="str">
            <v>PRC</v>
          </cell>
          <cell r="V57" t="str">
            <v>BES</v>
          </cell>
        </row>
        <row r="58">
          <cell r="A58" t="str">
            <v>EESD-ENERGY</v>
          </cell>
          <cell r="B58" t="str">
            <v>ENK6-CT-2000-00074</v>
          </cell>
          <cell r="C58" t="str">
            <v>1.1.4.-6.</v>
          </cell>
          <cell r="D58" t="str">
            <v>Research Projects</v>
          </cell>
          <cell r="E58" t="str">
            <v>Research and development of an intelligent power and data transmission composite coiled tubing for the_x000D_
exploration of hydrocarbons (PDT-COIL)</v>
          </cell>
          <cell r="F58">
            <v>1825132</v>
          </cell>
          <cell r="G58">
            <v>650000</v>
          </cell>
          <cell r="H58">
            <v>36763</v>
          </cell>
          <cell r="I58">
            <v>9</v>
          </cell>
          <cell r="J58">
            <v>1</v>
          </cell>
          <cell r="L58" t="str">
            <v>CORROCEAN ASA (Withdrawn as partner)</v>
          </cell>
          <cell r="M58" t="str">
            <v>Teglgaarden, Hornebergveien 7</v>
          </cell>
          <cell r="N58" t="str">
            <v>7485</v>
          </cell>
          <cell r="O58" t="str">
            <v>TRONDHEIM</v>
          </cell>
          <cell r="P58" t="str">
            <v>NO</v>
          </cell>
          <cell r="R58">
            <v>20737</v>
          </cell>
          <cell r="S58">
            <v>10368</v>
          </cell>
          <cell r="T58" t="str">
            <v>OTH</v>
          </cell>
          <cell r="U58" t="str">
            <v>PRC</v>
          </cell>
          <cell r="V58" t="str">
            <v>BES</v>
          </cell>
        </row>
        <row r="59">
          <cell r="A59" t="str">
            <v>EESD-ENERGY</v>
          </cell>
          <cell r="B59" t="str">
            <v>ENK6-CT-2000-00075</v>
          </cell>
          <cell r="C59" t="str">
            <v>1.1.4.-6.</v>
          </cell>
          <cell r="D59" t="str">
            <v>Research Projects</v>
          </cell>
          <cell r="E59" t="str">
            <v>Integrating geological and geophysical methods for characterisation of reservoirs in complex areas (SIMBA)</v>
          </cell>
          <cell r="F59">
            <v>2465614</v>
          </cell>
          <cell r="G59">
            <v>1491034</v>
          </cell>
          <cell r="H59">
            <v>36838</v>
          </cell>
          <cell r="I59">
            <v>11</v>
          </cell>
          <cell r="J59">
            <v>1</v>
          </cell>
          <cell r="K59" t="str">
            <v>Principal Contractor</v>
          </cell>
          <cell r="L59" t="str">
            <v>NORSK HYDRO ASA</v>
          </cell>
          <cell r="N59" t="str">
            <v>1321</v>
          </cell>
          <cell r="O59" t="str">
            <v>STABEKK</v>
          </cell>
          <cell r="P59" t="str">
            <v>NO</v>
          </cell>
          <cell r="Q59" t="str">
            <v>N/A</v>
          </cell>
          <cell r="R59">
            <v>207000</v>
          </cell>
          <cell r="S59">
            <v>62100</v>
          </cell>
          <cell r="T59" t="str">
            <v>OTH</v>
          </cell>
          <cell r="U59" t="str">
            <v>PRC</v>
          </cell>
          <cell r="V59" t="str">
            <v>BES</v>
          </cell>
        </row>
        <row r="60">
          <cell r="A60" t="str">
            <v>EESD-ENERGY</v>
          </cell>
          <cell r="B60" t="str">
            <v>ENK6-CT-2000-00089</v>
          </cell>
          <cell r="C60" t="str">
            <v>1.1.4.-6.</v>
          </cell>
          <cell r="D60" t="str">
            <v>Research Projects</v>
          </cell>
          <cell r="E60" t="str">
            <v>Mechanical behaviour of partially and multiphase saturated chalks.  Fluid-skeleton interaction : main factor of chalk oil reservoirs compaction and related subsidence - Part 2 (PASACHALK 2)</v>
          </cell>
          <cell r="F60">
            <v>518733</v>
          </cell>
          <cell r="G60">
            <v>369295</v>
          </cell>
          <cell r="H60">
            <v>36776</v>
          </cell>
          <cell r="I60">
            <v>3</v>
          </cell>
          <cell r="J60">
            <v>1</v>
          </cell>
          <cell r="K60" t="str">
            <v>Principal Contractor</v>
          </cell>
          <cell r="L60" t="str">
            <v>ELF PETROLEUM NORGE AS</v>
          </cell>
          <cell r="M60" t="str">
            <v>Dusavika</v>
          </cell>
          <cell r="N60" t="str">
            <v>4001</v>
          </cell>
          <cell r="O60" t="str">
            <v>STAVANGER</v>
          </cell>
          <cell r="P60" t="str">
            <v>NO</v>
          </cell>
          <cell r="Q60" t="str">
            <v>N/A</v>
          </cell>
          <cell r="R60">
            <v>149438</v>
          </cell>
          <cell r="S60">
            <v>0</v>
          </cell>
          <cell r="T60" t="str">
            <v>OTH</v>
          </cell>
          <cell r="U60" t="str">
            <v>PRC</v>
          </cell>
          <cell r="V60" t="str">
            <v>BES</v>
          </cell>
        </row>
        <row r="61">
          <cell r="A61" t="str">
            <v>EESD-ENERGY</v>
          </cell>
          <cell r="B61" t="str">
            <v>ENK6-CT-2000-00098</v>
          </cell>
          <cell r="C61" t="str">
            <v>1.1.4.-6.</v>
          </cell>
          <cell r="D61" t="str">
            <v>Research Projects</v>
          </cell>
          <cell r="E61" t="str">
            <v>Deepwater flowline and riser insulation systems (DEFRIS)</v>
          </cell>
          <cell r="F61">
            <v>2608551</v>
          </cell>
          <cell r="G61">
            <v>1304275</v>
          </cell>
          <cell r="H61">
            <v>36824</v>
          </cell>
          <cell r="I61">
            <v>5</v>
          </cell>
          <cell r="J61">
            <v>1</v>
          </cell>
          <cell r="K61" t="str">
            <v>Principal Contractor</v>
          </cell>
          <cell r="L61" t="str">
            <v>THERMOTITE AS</v>
          </cell>
          <cell r="M61" t="str">
            <v>Gronora Industriomrade</v>
          </cell>
          <cell r="N61" t="str">
            <v>7303</v>
          </cell>
          <cell r="O61" t="str">
            <v>ORKANGER</v>
          </cell>
          <cell r="P61" t="str">
            <v>NO</v>
          </cell>
          <cell r="R61">
            <v>737536</v>
          </cell>
          <cell r="S61">
            <v>368768</v>
          </cell>
          <cell r="T61" t="str">
            <v>OTH</v>
          </cell>
          <cell r="U61" t="str">
            <v>PRC</v>
          </cell>
          <cell r="V61" t="str">
            <v>BES</v>
          </cell>
        </row>
        <row r="62">
          <cell r="A62" t="str">
            <v>EESD-ENERGY</v>
          </cell>
          <cell r="B62" t="str">
            <v>ENK6-CT-2000-00104</v>
          </cell>
          <cell r="C62" t="str">
            <v>1.1.4.-6.</v>
          </cell>
          <cell r="D62" t="str">
            <v>Research Projects</v>
          </cell>
          <cell r="E62" t="str">
            <v>Improved dynamic positioning for large vessels to increase safety_x000D_
and effectivity in offshore operations and exploration and_x000D_
exploitation of marine resources (DP-JIP)</v>
          </cell>
          <cell r="F62">
            <v>1653508</v>
          </cell>
          <cell r="G62">
            <v>567500</v>
          </cell>
          <cell r="H62">
            <v>36859</v>
          </cell>
          <cell r="I62">
            <v>5</v>
          </cell>
          <cell r="J62">
            <v>1</v>
          </cell>
          <cell r="K62" t="str">
            <v>Principal Contractor</v>
          </cell>
          <cell r="L62" t="str">
            <v>SIMRAD A/S+K867</v>
          </cell>
          <cell r="M62" t="str">
            <v>Dyrmyrgata 35</v>
          </cell>
          <cell r="N62" t="str">
            <v>3601</v>
          </cell>
          <cell r="O62" t="str">
            <v>KONGSBERG</v>
          </cell>
          <cell r="P62" t="str">
            <v>NO</v>
          </cell>
          <cell r="Q62" t="str">
            <v>N/A</v>
          </cell>
          <cell r="R62">
            <v>66920</v>
          </cell>
          <cell r="S62">
            <v>21920</v>
          </cell>
          <cell r="T62" t="str">
            <v>OTH</v>
          </cell>
          <cell r="U62" t="str">
            <v>PRC</v>
          </cell>
          <cell r="V62" t="str">
            <v>BES</v>
          </cell>
        </row>
        <row r="63">
          <cell r="A63" t="str">
            <v>EESD-ENERGY</v>
          </cell>
          <cell r="B63" t="str">
            <v>ENK6-CT-2000-00106</v>
          </cell>
          <cell r="C63" t="str">
            <v>1.1.4.-6.</v>
          </cell>
          <cell r="D63" t="str">
            <v>Research Projects</v>
          </cell>
          <cell r="E63" t="str">
            <v>Noise in completions amelioration for permenent seismic sensors (NICAPSS)</v>
          </cell>
          <cell r="F63">
            <v>1270000</v>
          </cell>
          <cell r="G63">
            <v>635000</v>
          </cell>
          <cell r="H63">
            <v>36843</v>
          </cell>
          <cell r="I63">
            <v>4</v>
          </cell>
          <cell r="J63">
            <v>1</v>
          </cell>
          <cell r="K63" t="str">
            <v>Principal Contractor</v>
          </cell>
          <cell r="L63" t="str">
            <v>SUBSURFACE TECHNOLOGY AS</v>
          </cell>
          <cell r="M63" t="str">
            <v>Stokkamyrv. 17, Lura</v>
          </cell>
          <cell r="N63" t="str">
            <v>4068</v>
          </cell>
          <cell r="O63" t="str">
            <v>STAVANGER</v>
          </cell>
          <cell r="P63" t="str">
            <v>NO</v>
          </cell>
          <cell r="R63">
            <v>191038</v>
          </cell>
          <cell r="S63">
            <v>95519</v>
          </cell>
          <cell r="T63" t="str">
            <v>OTH</v>
          </cell>
          <cell r="U63" t="str">
            <v>INO</v>
          </cell>
          <cell r="V63" t="str">
            <v>PUS</v>
          </cell>
        </row>
        <row r="64">
          <cell r="A64" t="str">
            <v>EESD-ENERGY</v>
          </cell>
          <cell r="B64" t="str">
            <v>ENK6-CT-2000-00107</v>
          </cell>
          <cell r="C64" t="str">
            <v>1.1.4.-6.</v>
          </cell>
          <cell r="D64" t="str">
            <v>Research Projects</v>
          </cell>
          <cell r="E64" t="str">
            <v>Reliability based structural design of FPSO systems (REBASDO)</v>
          </cell>
          <cell r="F64">
            <v>2617758</v>
          </cell>
          <cell r="G64">
            <v>1484378</v>
          </cell>
          <cell r="H64">
            <v>36944</v>
          </cell>
          <cell r="I64">
            <v>8</v>
          </cell>
          <cell r="J64">
            <v>1</v>
          </cell>
          <cell r="K64" t="str">
            <v>Principal Contractor</v>
          </cell>
          <cell r="L64" t="str">
            <v>DET NORSKE VERITAS A/S</v>
          </cell>
          <cell r="M64" t="str">
            <v>Veritasveien 1</v>
          </cell>
          <cell r="N64" t="str">
            <v>1322</v>
          </cell>
          <cell r="O64" t="str">
            <v>HOVIK</v>
          </cell>
          <cell r="P64" t="str">
            <v>NO</v>
          </cell>
          <cell r="Q64" t="str">
            <v>N/A</v>
          </cell>
          <cell r="R64">
            <v>367181</v>
          </cell>
          <cell r="S64">
            <v>183591</v>
          </cell>
          <cell r="T64" t="str">
            <v>IND</v>
          </cell>
          <cell r="U64" t="str">
            <v>PRC</v>
          </cell>
          <cell r="V64" t="str">
            <v>BES</v>
          </cell>
        </row>
        <row r="65">
          <cell r="A65" t="str">
            <v>EESD-ENERGY</v>
          </cell>
          <cell r="B65" t="str">
            <v>ENK6-CT-2000-00108</v>
          </cell>
          <cell r="C65" t="str">
            <v>1.1.4.-6.</v>
          </cell>
          <cell r="D65" t="str">
            <v>Research Projects</v>
          </cell>
          <cell r="E65" t="str">
            <v>Analysis of time lapse seismic data for improved management of hydrocarbon reservoirs (ATLASS)</v>
          </cell>
          <cell r="F65">
            <v>2982049</v>
          </cell>
          <cell r="G65">
            <v>1623656</v>
          </cell>
          <cell r="H65">
            <v>36829</v>
          </cell>
          <cell r="I65">
            <v>7</v>
          </cell>
          <cell r="J65">
            <v>3</v>
          </cell>
          <cell r="K65" t="str">
            <v>Principal Contractor</v>
          </cell>
          <cell r="L65" t="str">
            <v>NORSK HYDRO ASA</v>
          </cell>
          <cell r="N65" t="str">
            <v>1321</v>
          </cell>
          <cell r="O65" t="str">
            <v>STABEKK</v>
          </cell>
          <cell r="P65" t="str">
            <v>NO</v>
          </cell>
          <cell r="Q65" t="str">
            <v>N/A</v>
          </cell>
          <cell r="R65">
            <v>414921</v>
          </cell>
          <cell r="S65">
            <v>207458</v>
          </cell>
          <cell r="T65" t="str">
            <v>OTH</v>
          </cell>
          <cell r="U65" t="str">
            <v>PRC</v>
          </cell>
          <cell r="V65" t="str">
            <v>BES</v>
          </cell>
        </row>
        <row r="66">
          <cell r="A66" t="str">
            <v>EESD-ENERGY</v>
          </cell>
          <cell r="B66" t="str">
            <v>ENK6-CT-2000-00108</v>
          </cell>
          <cell r="C66" t="str">
            <v>1.1.4.-6.</v>
          </cell>
          <cell r="D66" t="str">
            <v>Research Projects</v>
          </cell>
          <cell r="E66" t="str">
            <v>Analysis of time lapse seismic data for improved management of hydrocarbon reservoirs (ATLASS)</v>
          </cell>
          <cell r="F66">
            <v>2982049</v>
          </cell>
          <cell r="G66">
            <v>1623656</v>
          </cell>
          <cell r="H66">
            <v>36829</v>
          </cell>
          <cell r="I66">
            <v>7</v>
          </cell>
          <cell r="K66" t="str">
            <v>Prime Contractor</v>
          </cell>
          <cell r="L66" t="str">
            <v>NTNU</v>
          </cell>
          <cell r="M66" t="str">
            <v>Gloeshaugen</v>
          </cell>
          <cell r="N66" t="str">
            <v>7491</v>
          </cell>
          <cell r="O66" t="str">
            <v>TRONDHEIM</v>
          </cell>
          <cell r="P66" t="str">
            <v>NO</v>
          </cell>
          <cell r="R66">
            <v>265280</v>
          </cell>
          <cell r="S66">
            <v>265279</v>
          </cell>
          <cell r="T66" t="str">
            <v>HES</v>
          </cell>
          <cell r="U66" t="str">
            <v>GOV</v>
          </cell>
          <cell r="V66" t="str">
            <v>HES</v>
          </cell>
        </row>
        <row r="67">
          <cell r="A67" t="str">
            <v>EESD-ENERGY</v>
          </cell>
          <cell r="B67" t="str">
            <v>ENK6-CT-2000-00108</v>
          </cell>
          <cell r="C67" t="str">
            <v>1.1.4.-6.</v>
          </cell>
          <cell r="D67" t="str">
            <v>Research Projects</v>
          </cell>
          <cell r="E67" t="str">
            <v>Analysis of time lapse seismic data for improved management of hydrocarbon reservoirs (ATLASS)</v>
          </cell>
          <cell r="F67">
            <v>2982049</v>
          </cell>
          <cell r="G67">
            <v>1623656</v>
          </cell>
          <cell r="H67">
            <v>36829</v>
          </cell>
          <cell r="I67">
            <v>7</v>
          </cell>
          <cell r="K67" t="str">
            <v>Principal Contractor</v>
          </cell>
          <cell r="L67" t="str">
            <v>STATOIL ASA</v>
          </cell>
          <cell r="M67" t="str">
            <v>Postuttak, Research Center</v>
          </cell>
          <cell r="N67" t="str">
            <v>7002</v>
          </cell>
          <cell r="O67" t="str">
            <v>TRONDHEIM</v>
          </cell>
          <cell r="P67" t="str">
            <v>NO</v>
          </cell>
          <cell r="Q67" t="str">
            <v>N/A</v>
          </cell>
          <cell r="R67">
            <v>431048</v>
          </cell>
          <cell r="S67">
            <v>215523</v>
          </cell>
          <cell r="T67" t="str">
            <v>IND</v>
          </cell>
          <cell r="U67" t="str">
            <v>PRC</v>
          </cell>
          <cell r="V67" t="str">
            <v>BES</v>
          </cell>
        </row>
        <row r="68">
          <cell r="A68" t="str">
            <v>EESD-ENERGY</v>
          </cell>
          <cell r="B68" t="str">
            <v>ENK6-CT-2000-00442</v>
          </cell>
          <cell r="C68" t="str">
            <v>1.1.4.-6.</v>
          </cell>
          <cell r="D68" t="str">
            <v>Research Projects</v>
          </cell>
          <cell r="E68" t="str">
            <v>European Integrated Hydrogen Project - Phase II (EIHP2)</v>
          </cell>
          <cell r="F68">
            <v>4926304</v>
          </cell>
          <cell r="G68">
            <v>2359787</v>
          </cell>
          <cell r="H68">
            <v>36922</v>
          </cell>
          <cell r="I68">
            <v>21</v>
          </cell>
          <cell r="J68">
            <v>3</v>
          </cell>
          <cell r="K68" t="str">
            <v>Principal Contractor</v>
          </cell>
          <cell r="L68" t="str">
            <v>DET NORSKE VERITAS A/S</v>
          </cell>
          <cell r="M68" t="str">
            <v>Veritasveien 1</v>
          </cell>
          <cell r="N68" t="str">
            <v>1322</v>
          </cell>
          <cell r="O68" t="str">
            <v>HOVIK</v>
          </cell>
          <cell r="P68" t="str">
            <v>NO</v>
          </cell>
          <cell r="Q68" t="str">
            <v>N/A</v>
          </cell>
          <cell r="R68">
            <v>186516</v>
          </cell>
          <cell r="S68">
            <v>93257</v>
          </cell>
          <cell r="T68" t="str">
            <v>IND</v>
          </cell>
          <cell r="U68" t="str">
            <v>PRC</v>
          </cell>
          <cell r="V68" t="str">
            <v>BES</v>
          </cell>
        </row>
        <row r="69">
          <cell r="A69" t="str">
            <v>EESD-ENERGY</v>
          </cell>
          <cell r="B69" t="str">
            <v>ENK6-CT-2000-00442</v>
          </cell>
          <cell r="C69" t="str">
            <v>1.1.4.-6.</v>
          </cell>
          <cell r="D69" t="str">
            <v>Research Projects</v>
          </cell>
          <cell r="E69" t="str">
            <v>European Integrated Hydrogen Project - Phase II (EIHP2)</v>
          </cell>
          <cell r="F69">
            <v>4926304</v>
          </cell>
          <cell r="G69">
            <v>2359787</v>
          </cell>
          <cell r="H69">
            <v>36922</v>
          </cell>
          <cell r="I69">
            <v>21</v>
          </cell>
          <cell r="K69" t="str">
            <v>Principal Contractor</v>
          </cell>
          <cell r="L69" t="str">
            <v>NORSK HYDRO ASA</v>
          </cell>
          <cell r="N69" t="str">
            <v>1321</v>
          </cell>
          <cell r="O69" t="str">
            <v>STABEKK</v>
          </cell>
          <cell r="P69" t="str">
            <v>NO</v>
          </cell>
          <cell r="Q69" t="str">
            <v>N/A</v>
          </cell>
          <cell r="R69">
            <v>300195</v>
          </cell>
          <cell r="S69">
            <v>150096</v>
          </cell>
          <cell r="T69" t="str">
            <v>OTH</v>
          </cell>
          <cell r="U69" t="str">
            <v>PRC</v>
          </cell>
          <cell r="V69" t="str">
            <v>BES</v>
          </cell>
        </row>
        <row r="70">
          <cell r="A70" t="str">
            <v>EESD-ENERGY</v>
          </cell>
          <cell r="B70" t="str">
            <v>ENK6-CT-2000-00442</v>
          </cell>
          <cell r="C70" t="str">
            <v>1.1.4.-6.</v>
          </cell>
          <cell r="D70" t="str">
            <v>Research Projects</v>
          </cell>
          <cell r="E70" t="str">
            <v>European Integrated Hydrogen Project - Phase II (EIHP2)</v>
          </cell>
          <cell r="F70">
            <v>4926304</v>
          </cell>
          <cell r="G70">
            <v>2359787</v>
          </cell>
          <cell r="H70">
            <v>36922</v>
          </cell>
          <cell r="I70">
            <v>21</v>
          </cell>
          <cell r="K70" t="str">
            <v>Principal Contractor</v>
          </cell>
          <cell r="L70" t="str">
            <v>RAUFOSS A/S</v>
          </cell>
          <cell r="N70" t="str">
            <v>2831</v>
          </cell>
          <cell r="O70" t="str">
            <v>RAUFOSS</v>
          </cell>
          <cell r="P70" t="str">
            <v>NO</v>
          </cell>
          <cell r="Q70" t="str">
            <v>N/A</v>
          </cell>
          <cell r="R70">
            <v>196732</v>
          </cell>
          <cell r="S70">
            <v>98366</v>
          </cell>
          <cell r="T70" t="str">
            <v>OTH</v>
          </cell>
          <cell r="U70" t="str">
            <v>PRC</v>
          </cell>
          <cell r="V70" t="str">
            <v>BES</v>
          </cell>
        </row>
        <row r="71">
          <cell r="A71" t="str">
            <v>EESD-ENERGY</v>
          </cell>
          <cell r="B71" t="str">
            <v>ENK6-CT-2001-00501</v>
          </cell>
          <cell r="C71" t="str">
            <v>1.1.4.-6.</v>
          </cell>
          <cell r="D71" t="str">
            <v>Research Projects</v>
          </cell>
          <cell r="E71" t="str">
            <v>Assessment of Impact of SF6 and PFCs Reservoir Tracers On Global Warming and Development of Environmentally Friendly Tracer Technology (AEOLOS)</v>
          </cell>
          <cell r="F71">
            <v>1908781</v>
          </cell>
          <cell r="G71">
            <v>996400</v>
          </cell>
          <cell r="H71">
            <v>37195</v>
          </cell>
          <cell r="I71">
            <v>6</v>
          </cell>
          <cell r="J71">
            <v>3</v>
          </cell>
          <cell r="K71" t="str">
            <v>Principal Contractor</v>
          </cell>
          <cell r="L71" t="str">
            <v xml:space="preserve">INSTITUTT FOR ENERGITEKNIKK
</v>
          </cell>
          <cell r="M71" t="str">
            <v>Instituttveien 18</v>
          </cell>
          <cell r="N71" t="str">
            <v>2027</v>
          </cell>
          <cell r="O71" t="str">
            <v>KJELLER</v>
          </cell>
          <cell r="P71" t="str">
            <v>NO</v>
          </cell>
          <cell r="R71">
            <v>1172000</v>
          </cell>
          <cell r="S71">
            <v>586000</v>
          </cell>
          <cell r="T71" t="str">
            <v>REC</v>
          </cell>
          <cell r="U71" t="str">
            <v>PNP</v>
          </cell>
          <cell r="V71" t="str">
            <v>RPN</v>
          </cell>
        </row>
        <row r="72">
          <cell r="A72" t="str">
            <v>EESD-ENERGY</v>
          </cell>
          <cell r="B72" t="str">
            <v>ENK6-CT-2001-00501</v>
          </cell>
          <cell r="C72" t="str">
            <v>1.1.4.-6.</v>
          </cell>
          <cell r="D72" t="str">
            <v>Research Projects</v>
          </cell>
          <cell r="E72" t="str">
            <v>Assessment of Impact of SF6 and PFCs Reservoir Tracers On Global Warming and Development of Environmentally Friendly Tracer Technology (AEOLOS)</v>
          </cell>
          <cell r="F72">
            <v>1908781</v>
          </cell>
          <cell r="G72">
            <v>996400</v>
          </cell>
          <cell r="H72">
            <v>37195</v>
          </cell>
          <cell r="I72">
            <v>6</v>
          </cell>
          <cell r="K72" t="str">
            <v>Principal Contractor</v>
          </cell>
          <cell r="L72" t="str">
            <v>STATE POLLUTION CONTROL AUTHORITY</v>
          </cell>
          <cell r="M72" t="str">
            <v>Strormveien 96</v>
          </cell>
          <cell r="N72" t="str">
            <v>0032</v>
          </cell>
          <cell r="O72" t="str">
            <v>OSLO</v>
          </cell>
          <cell r="P72" t="str">
            <v>NO</v>
          </cell>
          <cell r="Q72" t="str">
            <v>N/A</v>
          </cell>
          <cell r="R72">
            <v>98000</v>
          </cell>
          <cell r="S72">
            <v>49000</v>
          </cell>
          <cell r="T72" t="str">
            <v>OTH</v>
          </cell>
          <cell r="U72" t="str">
            <v>GOV</v>
          </cell>
          <cell r="V72" t="str">
            <v>PUS</v>
          </cell>
        </row>
        <row r="73">
          <cell r="A73" t="str">
            <v>EESD-ENERGY</v>
          </cell>
          <cell r="B73" t="str">
            <v>ENK6-CT-2001-00501</v>
          </cell>
          <cell r="C73" t="str">
            <v>1.1.4.-6.</v>
          </cell>
          <cell r="D73" t="str">
            <v>Research Projects</v>
          </cell>
          <cell r="E73" t="str">
            <v>Assessment of Impact of SF6 and PFCs Reservoir Tracers On Global Warming and Development of Environmentally Friendly Tracer Technology (AEOLOS)</v>
          </cell>
          <cell r="F73">
            <v>1908781</v>
          </cell>
          <cell r="G73">
            <v>996400</v>
          </cell>
          <cell r="H73">
            <v>37195</v>
          </cell>
          <cell r="I73">
            <v>6</v>
          </cell>
          <cell r="K73" t="str">
            <v>Principal Contractor</v>
          </cell>
          <cell r="L73" t="str">
            <v>STATOIL ASA</v>
          </cell>
          <cell r="M73" t="str">
            <v>Postuttak, Research Center</v>
          </cell>
          <cell r="N73" t="str">
            <v>7002</v>
          </cell>
          <cell r="O73" t="str">
            <v>TRONDHEIM</v>
          </cell>
          <cell r="P73" t="str">
            <v>NO</v>
          </cell>
          <cell r="Q73" t="str">
            <v>N/A</v>
          </cell>
          <cell r="R73">
            <v>178000</v>
          </cell>
          <cell r="S73">
            <v>89000</v>
          </cell>
          <cell r="T73" t="str">
            <v>IND</v>
          </cell>
          <cell r="U73" t="str">
            <v>PRC</v>
          </cell>
          <cell r="V73" t="str">
            <v>BES</v>
          </cell>
        </row>
        <row r="74">
          <cell r="A74" t="str">
            <v>EESD-ENERGY</v>
          </cell>
          <cell r="B74" t="str">
            <v>ENK6-CT-2001-00504</v>
          </cell>
          <cell r="C74" t="str">
            <v>1.1.4.-6.</v>
          </cell>
          <cell r="D74" t="str">
            <v>Research Projects</v>
          </cell>
          <cell r="E74" t="str">
            <v>Power production from the osmotic pressure difference between fresh water and sea water ('SALINITY POWER')</v>
          </cell>
          <cell r="F74">
            <v>3371285</v>
          </cell>
          <cell r="G74">
            <v>1808752</v>
          </cell>
          <cell r="H74">
            <v>37188</v>
          </cell>
          <cell r="I74">
            <v>6</v>
          </cell>
          <cell r="K74" t="str">
            <v>Principal Contractor</v>
          </cell>
          <cell r="L74" t="str">
            <v xml:space="preserve">SINTEF </v>
          </cell>
          <cell r="M74" t="str">
            <v>Strindveien  4</v>
          </cell>
          <cell r="N74" t="str">
            <v>7465</v>
          </cell>
          <cell r="O74" t="str">
            <v>TRONDHEIM</v>
          </cell>
          <cell r="P74" t="str">
            <v>NO</v>
          </cell>
          <cell r="R74">
            <v>1068184</v>
          </cell>
          <cell r="S74">
            <v>534092</v>
          </cell>
          <cell r="T74" t="str">
            <v>REC</v>
          </cell>
          <cell r="U74" t="str">
            <v>PRC</v>
          </cell>
          <cell r="V74" t="str">
            <v>RPR</v>
          </cell>
        </row>
        <row r="75">
          <cell r="A75" t="str">
            <v>EESD-ENERGY</v>
          </cell>
          <cell r="B75" t="str">
            <v>ENK6-CT-2001-00504</v>
          </cell>
          <cell r="C75" t="str">
            <v>1.1.4.-6.</v>
          </cell>
          <cell r="D75" t="str">
            <v>Research Projects</v>
          </cell>
          <cell r="E75" t="str">
            <v>Power production from the osmotic pressure difference between fresh water and sea water ('SALINITY POWER')</v>
          </cell>
          <cell r="F75">
            <v>3371285</v>
          </cell>
          <cell r="G75">
            <v>1808752</v>
          </cell>
          <cell r="H75">
            <v>37188</v>
          </cell>
          <cell r="I75">
            <v>6</v>
          </cell>
          <cell r="J75">
            <v>2</v>
          </cell>
          <cell r="K75" t="str">
            <v>Prime Contractor</v>
          </cell>
          <cell r="L75" t="str">
            <v>STATKRAFT SF</v>
          </cell>
          <cell r="N75" t="str">
            <v>0216</v>
          </cell>
          <cell r="O75" t="str">
            <v>OSLO</v>
          </cell>
          <cell r="P75" t="str">
            <v>NO</v>
          </cell>
          <cell r="Q75" t="str">
            <v>N/A</v>
          </cell>
          <cell r="R75">
            <v>777998</v>
          </cell>
          <cell r="S75">
            <v>388999</v>
          </cell>
          <cell r="T75" t="str">
            <v>IND</v>
          </cell>
          <cell r="U75" t="str">
            <v>N/A</v>
          </cell>
          <cell r="V75" t="str">
            <v>N/A</v>
          </cell>
        </row>
        <row r="76">
          <cell r="A76" t="str">
            <v>EESD-ENERGY</v>
          </cell>
          <cell r="B76" t="str">
            <v>ENK6-CT-2001-00510</v>
          </cell>
          <cell r="C76" t="str">
            <v>1.1.4.-6.</v>
          </cell>
          <cell r="D76" t="str">
            <v>Research Projects</v>
          </cell>
          <cell r="E76" t="str">
            <v>Catalyst Development  For Catalytic Biomass Flash Pyrolysis Producing Promissing  Liquid Bio-Fuels (BIOCAT)</v>
          </cell>
          <cell r="F76">
            <v>2454550</v>
          </cell>
          <cell r="G76">
            <v>1317389</v>
          </cell>
          <cell r="H76">
            <v>37231</v>
          </cell>
          <cell r="I76">
            <v>7</v>
          </cell>
          <cell r="J76">
            <v>1</v>
          </cell>
          <cell r="K76" t="str">
            <v>Principal Contractor</v>
          </cell>
          <cell r="L76" t="str">
            <v xml:space="preserve">SINTEF </v>
          </cell>
          <cell r="M76" t="str">
            <v>Strindveien  4</v>
          </cell>
          <cell r="N76" t="str">
            <v>7465</v>
          </cell>
          <cell r="O76" t="str">
            <v>TRONDHEIM</v>
          </cell>
          <cell r="P76" t="str">
            <v>NO</v>
          </cell>
          <cell r="R76">
            <v>390098</v>
          </cell>
          <cell r="S76">
            <v>195049</v>
          </cell>
          <cell r="T76" t="str">
            <v>REC</v>
          </cell>
          <cell r="U76" t="str">
            <v>PRC</v>
          </cell>
          <cell r="V76" t="str">
            <v>RPR</v>
          </cell>
        </row>
        <row r="77">
          <cell r="A77" t="str">
            <v>EESD-ENERGY</v>
          </cell>
          <cell r="B77" t="str">
            <v>ENK6-CT-2001-00533</v>
          </cell>
          <cell r="C77" t="str">
            <v>1.1.4.-6.</v>
          </cell>
          <cell r="D77" t="str">
            <v>Research Projects</v>
          </cell>
          <cell r="E77" t="str">
            <v>Cluster Project On Demand Controlled Hybrid Ventilation In Residential Buildings With Specific Emphasis Of The Integration Of Renewables (RESHYVENT)</v>
          </cell>
          <cell r="F77">
            <v>3667105</v>
          </cell>
          <cell r="G77">
            <v>1894075</v>
          </cell>
          <cell r="H77">
            <v>37235</v>
          </cell>
          <cell r="I77">
            <v>22</v>
          </cell>
          <cell r="J77">
            <v>2</v>
          </cell>
          <cell r="K77" t="str">
            <v>Principal Contractor</v>
          </cell>
          <cell r="L77" t="str">
            <v>FLEXIT AS</v>
          </cell>
          <cell r="N77" t="str">
            <v>1871</v>
          </cell>
          <cell r="O77" t="str">
            <v>ORJE</v>
          </cell>
          <cell r="P77" t="str">
            <v>NO</v>
          </cell>
          <cell r="R77">
            <v>147255</v>
          </cell>
          <cell r="S77">
            <v>73627</v>
          </cell>
          <cell r="T77" t="str">
            <v>IND</v>
          </cell>
          <cell r="U77" t="str">
            <v>PRC</v>
          </cell>
          <cell r="V77" t="str">
            <v>BES</v>
          </cell>
        </row>
        <row r="78">
          <cell r="A78" t="str">
            <v>EESD-ENERGY</v>
          </cell>
          <cell r="B78" t="str">
            <v>ENK6-CT-2001-00533</v>
          </cell>
          <cell r="C78" t="str">
            <v>1.1.4.-6.</v>
          </cell>
          <cell r="D78" t="str">
            <v>Research Projects</v>
          </cell>
          <cell r="E78" t="str">
            <v>Cluster Project On Demand Controlled Hybrid Ventilation In Residential Buildings With Specific Emphasis Of The Integration Of Renewables (RESHYVENT)</v>
          </cell>
          <cell r="F78">
            <v>3667105</v>
          </cell>
          <cell r="G78">
            <v>1894075</v>
          </cell>
          <cell r="H78">
            <v>37235</v>
          </cell>
          <cell r="I78">
            <v>22</v>
          </cell>
          <cell r="K78" t="str">
            <v>Principal Contractor</v>
          </cell>
          <cell r="L78" t="str">
            <v>NORGES BYGGFORSKNINGSINSTITUTT  NBI</v>
          </cell>
          <cell r="M78" t="str">
            <v>Forskningsveien 3B Blindern</v>
          </cell>
          <cell r="N78" t="str">
            <v>0314</v>
          </cell>
          <cell r="O78" t="str">
            <v>OSLO</v>
          </cell>
          <cell r="P78" t="str">
            <v>NO</v>
          </cell>
          <cell r="Q78" t="str">
            <v>N/A</v>
          </cell>
          <cell r="R78">
            <v>223517</v>
          </cell>
          <cell r="S78">
            <v>111758</v>
          </cell>
          <cell r="T78" t="str">
            <v>REC</v>
          </cell>
          <cell r="U78" t="str">
            <v>PNP</v>
          </cell>
          <cell r="V78" t="str">
            <v>RPN</v>
          </cell>
        </row>
        <row r="79">
          <cell r="A79" t="str">
            <v>EESD-ENERGY</v>
          </cell>
          <cell r="B79" t="str">
            <v>ENK6-CT-2001-00556</v>
          </cell>
          <cell r="C79" t="str">
            <v>1.1.4.-6.</v>
          </cell>
          <cell r="D79" t="str">
            <v>Research Projects</v>
          </cell>
          <cell r="E79" t="str">
            <v>Pre-Normative Work On Sampling And Testing Of Solid Biofuels For The Development Of Quality Management (BIONORM)</v>
          </cell>
          <cell r="F79">
            <v>5672156</v>
          </cell>
          <cell r="G79">
            <v>3428332</v>
          </cell>
          <cell r="H79">
            <v>37242</v>
          </cell>
          <cell r="I79">
            <v>41</v>
          </cell>
          <cell r="J79">
            <v>1</v>
          </cell>
          <cell r="K79" t="str">
            <v>Principal Contractor</v>
          </cell>
          <cell r="L79" t="str">
            <v xml:space="preserve">INSTITUTT FOR ENERGITEKNIKK
</v>
          </cell>
          <cell r="M79" t="str">
            <v>Instituttveien 18</v>
          </cell>
          <cell r="N79" t="str">
            <v>2027</v>
          </cell>
          <cell r="O79" t="str">
            <v>KJELLER</v>
          </cell>
          <cell r="P79" t="str">
            <v>NO</v>
          </cell>
          <cell r="R79">
            <v>81626</v>
          </cell>
          <cell r="S79">
            <v>40813</v>
          </cell>
          <cell r="T79" t="str">
            <v>REC</v>
          </cell>
          <cell r="U79" t="str">
            <v>PNP</v>
          </cell>
          <cell r="V79" t="str">
            <v>RPN</v>
          </cell>
        </row>
        <row r="80">
          <cell r="A80" t="str">
            <v>EESD-ENERGY</v>
          </cell>
          <cell r="B80" t="str">
            <v>ENK6-CT-2001-20537</v>
          </cell>
          <cell r="C80" t="str">
            <v>1.1.4.-6.</v>
          </cell>
          <cell r="D80" t="str">
            <v>Thematic Network</v>
          </cell>
          <cell r="E80" t="str">
            <v>European Hydrogen Energy Thematic Network - HYNET</v>
          </cell>
          <cell r="F80">
            <v>1432905</v>
          </cell>
          <cell r="G80">
            <v>1072609</v>
          </cell>
          <cell r="H80">
            <v>37235</v>
          </cell>
          <cell r="I80">
            <v>11</v>
          </cell>
          <cell r="J80">
            <v>2</v>
          </cell>
          <cell r="K80" t="str">
            <v>Principal Contractor</v>
          </cell>
          <cell r="L80" t="str">
            <v>NORSK HYDRO ASA</v>
          </cell>
          <cell r="N80" t="str">
            <v>1321</v>
          </cell>
          <cell r="O80" t="str">
            <v>STABEKK</v>
          </cell>
          <cell r="P80" t="str">
            <v>NO</v>
          </cell>
          <cell r="Q80" t="str">
            <v>N/A</v>
          </cell>
          <cell r="R80">
            <v>56064</v>
          </cell>
          <cell r="S80">
            <v>0</v>
          </cell>
          <cell r="T80" t="str">
            <v>OTH</v>
          </cell>
          <cell r="U80" t="str">
            <v>PRC</v>
          </cell>
          <cell r="V80" t="str">
            <v>BES</v>
          </cell>
        </row>
        <row r="81">
          <cell r="A81" t="str">
            <v>EESD-ENERGY</v>
          </cell>
          <cell r="B81" t="str">
            <v>ENK6-CT-2001-20537</v>
          </cell>
          <cell r="C81" t="str">
            <v>1.1.4.-6.</v>
          </cell>
          <cell r="D81" t="str">
            <v>Thematic Network</v>
          </cell>
          <cell r="E81" t="str">
            <v>European Hydrogen Energy Thematic Network - HYNET</v>
          </cell>
          <cell r="F81">
            <v>1432905</v>
          </cell>
          <cell r="G81">
            <v>1072609</v>
          </cell>
          <cell r="H81">
            <v>37235</v>
          </cell>
          <cell r="I81">
            <v>11</v>
          </cell>
          <cell r="K81" t="str">
            <v>Principal Contractor</v>
          </cell>
          <cell r="L81" t="str">
            <v>RAUFOSS A/S</v>
          </cell>
          <cell r="N81" t="str">
            <v>2831</v>
          </cell>
          <cell r="O81" t="str">
            <v>RAUFOSS</v>
          </cell>
          <cell r="P81" t="str">
            <v>NO</v>
          </cell>
          <cell r="Q81" t="str">
            <v>N/A</v>
          </cell>
          <cell r="R81">
            <v>24000</v>
          </cell>
          <cell r="S81">
            <v>0</v>
          </cell>
          <cell r="T81" t="str">
            <v>OTH</v>
          </cell>
          <cell r="U81" t="str">
            <v>PRC</v>
          </cell>
          <cell r="V81" t="str">
            <v>BES</v>
          </cell>
        </row>
        <row r="82">
          <cell r="A82" t="str">
            <v>EESD-ENERGY</v>
          </cell>
          <cell r="B82" t="str">
            <v>ENK6-CT-2001-30006</v>
          </cell>
          <cell r="C82" t="str">
            <v>1.1.4.-6.</v>
          </cell>
          <cell r="D82" t="str">
            <v>Cooperative Research</v>
          </cell>
          <cell r="E82" t="str">
            <v>Silicon Purification Technology For Solar Cells At Low Costs And Medium Scale (SPURT)</v>
          </cell>
          <cell r="F82">
            <v>1976000</v>
          </cell>
          <cell r="G82">
            <v>988000</v>
          </cell>
          <cell r="H82">
            <v>37239</v>
          </cell>
          <cell r="I82">
            <v>5</v>
          </cell>
          <cell r="J82">
            <v>2</v>
          </cell>
          <cell r="K82" t="str">
            <v>Principal Contractor</v>
          </cell>
          <cell r="L82" t="str">
            <v>SCANWAFER AS</v>
          </cell>
          <cell r="M82" t="str">
            <v>Oernesveien 3</v>
          </cell>
          <cell r="N82" t="str">
            <v>8160</v>
          </cell>
          <cell r="O82" t="str">
            <v>GLOMFJORD</v>
          </cell>
          <cell r="P82" t="str">
            <v>NO</v>
          </cell>
          <cell r="Q82" t="str">
            <v>N/A</v>
          </cell>
          <cell r="R82">
            <v>336200</v>
          </cell>
          <cell r="S82">
            <v>168100</v>
          </cell>
          <cell r="T82" t="str">
            <v>IND</v>
          </cell>
          <cell r="U82" t="str">
            <v>PRC</v>
          </cell>
          <cell r="V82" t="str">
            <v>BES</v>
          </cell>
        </row>
        <row r="83">
          <cell r="A83" t="str">
            <v>EESD-ENERGY</v>
          </cell>
          <cell r="B83" t="str">
            <v>ENK6-CT-2001-30006</v>
          </cell>
          <cell r="C83" t="str">
            <v>1.1.4.-6.</v>
          </cell>
          <cell r="D83" t="str">
            <v>Cooperative Research</v>
          </cell>
          <cell r="E83" t="str">
            <v>Silicon Purification Technology For Solar Cells At Low Costs And Medium Scale (SPURT)</v>
          </cell>
          <cell r="F83">
            <v>1976000</v>
          </cell>
          <cell r="G83">
            <v>988000</v>
          </cell>
          <cell r="H83">
            <v>37239</v>
          </cell>
          <cell r="I83">
            <v>5</v>
          </cell>
          <cell r="K83" t="str">
            <v>RTD performers</v>
          </cell>
          <cell r="L83" t="str">
            <v xml:space="preserve">SINTEF </v>
          </cell>
          <cell r="M83" t="str">
            <v>Strindveien  4</v>
          </cell>
          <cell r="N83" t="str">
            <v>7465</v>
          </cell>
          <cell r="O83" t="str">
            <v>TRONDHEIM</v>
          </cell>
          <cell r="P83" t="str">
            <v>NO</v>
          </cell>
          <cell r="R83">
            <v>655500</v>
          </cell>
          <cell r="S83">
            <v>327750</v>
          </cell>
          <cell r="T83" t="str">
            <v>REC</v>
          </cell>
          <cell r="U83" t="str">
            <v>PRC</v>
          </cell>
          <cell r="V83" t="str">
            <v>RPR</v>
          </cell>
        </row>
        <row r="84">
          <cell r="A84" t="str">
            <v>EESD-ENERGY</v>
          </cell>
          <cell r="B84" t="str">
            <v>ENK6-CT-2001-80449</v>
          </cell>
          <cell r="C84" t="str">
            <v>1.1.4.-6.</v>
          </cell>
          <cell r="D84" t="str">
            <v>Classical Accompanying Measures</v>
          </cell>
          <cell r="E84" t="str">
            <v>Feasibility study for export of hydrogen from Iceland to the European continent (EURO-HYPORT)</v>
          </cell>
          <cell r="F84">
            <v>456093</v>
          </cell>
          <cell r="G84">
            <v>259468</v>
          </cell>
          <cell r="I84">
            <v>8</v>
          </cell>
          <cell r="J84">
            <v>2</v>
          </cell>
          <cell r="K84" t="str">
            <v>Principal Contractor</v>
          </cell>
          <cell r="L84" t="str">
            <v>NORSK HYDRO ASA</v>
          </cell>
          <cell r="N84" t="str">
            <v>1321</v>
          </cell>
          <cell r="O84" t="str">
            <v>STABEKK</v>
          </cell>
          <cell r="P84" t="str">
            <v>NO</v>
          </cell>
          <cell r="Q84" t="str">
            <v>N/A</v>
          </cell>
          <cell r="R84">
            <v>64713</v>
          </cell>
          <cell r="S84">
            <v>32357</v>
          </cell>
          <cell r="T84" t="str">
            <v>OTH</v>
          </cell>
          <cell r="U84" t="str">
            <v>PRC</v>
          </cell>
          <cell r="V84" t="str">
            <v>BES</v>
          </cell>
        </row>
        <row r="85">
          <cell r="A85" t="str">
            <v>EESD-ENERGY</v>
          </cell>
          <cell r="B85" t="str">
            <v>ENK6-CT-2001-80449</v>
          </cell>
          <cell r="C85" t="str">
            <v>1.1.4.-6.</v>
          </cell>
          <cell r="D85" t="str">
            <v>Classical Accompanying Measures</v>
          </cell>
          <cell r="E85" t="str">
            <v>Feasibility study for export of hydrogen from Iceland to the European continent (EURO-HYPORT)</v>
          </cell>
          <cell r="F85">
            <v>456093</v>
          </cell>
          <cell r="G85">
            <v>259468</v>
          </cell>
          <cell r="I85">
            <v>8</v>
          </cell>
          <cell r="K85" t="str">
            <v>Principal Contractor</v>
          </cell>
          <cell r="L85" t="str">
            <v>NORSK HYDRO ELECTROLYSERS AS</v>
          </cell>
          <cell r="N85" t="str">
            <v>3671</v>
          </cell>
          <cell r="O85" t="str">
            <v>NOTODDEN</v>
          </cell>
          <cell r="P85" t="str">
            <v>NO</v>
          </cell>
          <cell r="Q85" t="str">
            <v>N/A</v>
          </cell>
          <cell r="R85">
            <v>64713</v>
          </cell>
          <cell r="S85">
            <v>32357</v>
          </cell>
          <cell r="T85" t="str">
            <v>IND</v>
          </cell>
          <cell r="U85" t="str">
            <v>PRC</v>
          </cell>
          <cell r="V85" t="str">
            <v>BES</v>
          </cell>
        </row>
        <row r="86">
          <cell r="A86" t="str">
            <v>EESD-ENERGY</v>
          </cell>
          <cell r="B86" t="str">
            <v>ENK6-CT-2002-00600</v>
          </cell>
          <cell r="C86" t="str">
            <v>1.1.4.-6.</v>
          </cell>
          <cell r="D86" t="str">
            <v>Research Projects</v>
          </cell>
          <cell r="E86" t="str">
            <v>Hydrogen Storage in Hydrides for Safe Energy Systems (HYSTORY)</v>
          </cell>
          <cell r="F86">
            <v>4245918</v>
          </cell>
          <cell r="G86">
            <v>2370789</v>
          </cell>
          <cell r="H86">
            <v>37554</v>
          </cell>
          <cell r="I86">
            <v>10</v>
          </cell>
          <cell r="J86">
            <v>2</v>
          </cell>
          <cell r="K86" t="str">
            <v>Principal Contractor</v>
          </cell>
          <cell r="L86" t="str">
            <v xml:space="preserve">INSTITUTT FOR ENERGITEKNIKK
</v>
          </cell>
          <cell r="M86" t="str">
            <v>Instituttveien 18</v>
          </cell>
          <cell r="N86" t="str">
            <v>2027</v>
          </cell>
          <cell r="O86" t="str">
            <v>KJELLER</v>
          </cell>
          <cell r="P86" t="str">
            <v>NO</v>
          </cell>
          <cell r="R86">
            <v>1173000</v>
          </cell>
          <cell r="S86">
            <v>586500</v>
          </cell>
          <cell r="T86" t="str">
            <v>REC</v>
          </cell>
          <cell r="U86" t="str">
            <v>PNP</v>
          </cell>
          <cell r="V86" t="str">
            <v>RPN</v>
          </cell>
        </row>
        <row r="87">
          <cell r="A87" t="str">
            <v>EESD-ENERGY</v>
          </cell>
          <cell r="B87" t="str">
            <v>ENK6-CT-2002-00600</v>
          </cell>
          <cell r="C87" t="str">
            <v>1.1.4.-6.</v>
          </cell>
          <cell r="D87" t="str">
            <v>Research Projects</v>
          </cell>
          <cell r="E87" t="str">
            <v>Hydrogen Storage in Hydrides for Safe Energy Systems (HYSTORY)</v>
          </cell>
          <cell r="F87">
            <v>4245918</v>
          </cell>
          <cell r="G87">
            <v>2370789</v>
          </cell>
          <cell r="H87">
            <v>37554</v>
          </cell>
          <cell r="I87">
            <v>10</v>
          </cell>
          <cell r="K87" t="str">
            <v>Principal Contractor</v>
          </cell>
          <cell r="L87" t="str">
            <v>STATKRAFT SF</v>
          </cell>
          <cell r="N87" t="str">
            <v>0216</v>
          </cell>
          <cell r="O87" t="str">
            <v>OSLO</v>
          </cell>
          <cell r="P87" t="str">
            <v>NO</v>
          </cell>
          <cell r="Q87" t="str">
            <v>N/A</v>
          </cell>
          <cell r="R87">
            <v>238000</v>
          </cell>
          <cell r="S87">
            <v>119000</v>
          </cell>
          <cell r="T87" t="str">
            <v>IND</v>
          </cell>
          <cell r="U87" t="str">
            <v>N/A</v>
          </cell>
          <cell r="V87" t="str">
            <v>N/A</v>
          </cell>
        </row>
        <row r="88">
          <cell r="A88" t="str">
            <v>EESD-ENERGY</v>
          </cell>
          <cell r="B88" t="str">
            <v>ENK6-CT-2002-00602</v>
          </cell>
          <cell r="C88" t="str">
            <v>1.1.4.-6.</v>
          </cell>
          <cell r="D88" t="str">
            <v>Research Projects</v>
          </cell>
          <cell r="E88" t="str">
            <v>Development of Environmentally Friendly Tracer Technology for Improved Reservoir Description (ENVITRACER)</v>
          </cell>
          <cell r="F88">
            <v>2834618</v>
          </cell>
          <cell r="G88">
            <v>1417309</v>
          </cell>
          <cell r="H88">
            <v>37554</v>
          </cell>
          <cell r="I88">
            <v>7</v>
          </cell>
          <cell r="J88">
            <v>3</v>
          </cell>
          <cell r="K88" t="str">
            <v>Principal Contractor</v>
          </cell>
          <cell r="L88" t="str">
            <v>INSTITUTT FOR ENERGITEKNIKK</v>
          </cell>
          <cell r="M88" t="str">
            <v>Instituttveien 18</v>
          </cell>
          <cell r="N88" t="str">
            <v>2027</v>
          </cell>
          <cell r="O88" t="str">
            <v>KJELLER</v>
          </cell>
          <cell r="P88" t="str">
            <v>NO</v>
          </cell>
          <cell r="R88">
            <v>1379550</v>
          </cell>
          <cell r="S88">
            <v>689775</v>
          </cell>
          <cell r="T88" t="str">
            <v>REC</v>
          </cell>
          <cell r="U88" t="str">
            <v>PNP</v>
          </cell>
          <cell r="V88" t="str">
            <v>RPN</v>
          </cell>
        </row>
        <row r="89">
          <cell r="A89" t="str">
            <v>EESD-ENERGY</v>
          </cell>
          <cell r="B89" t="str">
            <v>ENK6-CT-2002-00602</v>
          </cell>
          <cell r="C89" t="str">
            <v>1.1.4.-6.</v>
          </cell>
          <cell r="D89" t="str">
            <v>Research Projects</v>
          </cell>
          <cell r="E89" t="str">
            <v>Development of Environmentally Friendly Tracer Technology for Improved Reservoir Description (ENVITRACER)</v>
          </cell>
          <cell r="F89">
            <v>2834618</v>
          </cell>
          <cell r="G89">
            <v>1417309</v>
          </cell>
          <cell r="H89">
            <v>37554</v>
          </cell>
          <cell r="I89">
            <v>7</v>
          </cell>
          <cell r="K89" t="str">
            <v>Principal Contractor</v>
          </cell>
          <cell r="L89" t="str">
            <v>STATE POLLUTION CONTROL AUTHORITY</v>
          </cell>
          <cell r="M89" t="str">
            <v>Strormveien 96</v>
          </cell>
          <cell r="N89" t="str">
            <v>0032</v>
          </cell>
          <cell r="O89" t="str">
            <v>OSLO</v>
          </cell>
          <cell r="P89" t="str">
            <v>NO</v>
          </cell>
          <cell r="Q89" t="str">
            <v>N/A</v>
          </cell>
          <cell r="R89">
            <v>106700</v>
          </cell>
          <cell r="S89">
            <v>53350</v>
          </cell>
          <cell r="T89" t="str">
            <v>OTH</v>
          </cell>
          <cell r="U89" t="str">
            <v>GOV</v>
          </cell>
          <cell r="V89" t="str">
            <v>PUS</v>
          </cell>
        </row>
        <row r="90">
          <cell r="A90" t="str">
            <v>EESD-ENERGY</v>
          </cell>
          <cell r="B90" t="str">
            <v>ENK6-CT-2002-00602</v>
          </cell>
          <cell r="C90" t="str">
            <v>1.1.4.-6.</v>
          </cell>
          <cell r="D90" t="str">
            <v>Research Projects</v>
          </cell>
          <cell r="E90" t="str">
            <v>Development of Environmentally Friendly Tracer Technology for Improved Reservoir Description (ENVITRACER)</v>
          </cell>
          <cell r="F90">
            <v>2834618</v>
          </cell>
          <cell r="G90">
            <v>1417309</v>
          </cell>
          <cell r="H90">
            <v>37554</v>
          </cell>
          <cell r="I90">
            <v>7</v>
          </cell>
          <cell r="K90" t="str">
            <v>Principal Contractor</v>
          </cell>
          <cell r="L90" t="str">
            <v>STATOIL ASA</v>
          </cell>
          <cell r="M90" t="str">
            <v>Postuttak, Research Center</v>
          </cell>
          <cell r="N90" t="str">
            <v>7002</v>
          </cell>
          <cell r="O90" t="str">
            <v>TRONDHEIM</v>
          </cell>
          <cell r="P90" t="str">
            <v>NO</v>
          </cell>
          <cell r="Q90" t="str">
            <v>N/A</v>
          </cell>
          <cell r="R90">
            <v>495000</v>
          </cell>
          <cell r="S90">
            <v>247500</v>
          </cell>
          <cell r="T90" t="str">
            <v>IND</v>
          </cell>
          <cell r="U90" t="str">
            <v>PRC</v>
          </cell>
          <cell r="V90" t="str">
            <v>BES</v>
          </cell>
        </row>
        <row r="91">
          <cell r="A91" t="str">
            <v>EESD-ENERGY</v>
          </cell>
          <cell r="B91" t="str">
            <v>ENK6-CT-2002-00618</v>
          </cell>
          <cell r="C91" t="str">
            <v>1.1.4.-6.</v>
          </cell>
          <cell r="D91" t="str">
            <v>Research Projects</v>
          </cell>
          <cell r="E91" t="str">
            <v>High throughput epitaxial reactor development for solar cell manufacturing from MG-Silicon (EPIMETSI)</v>
          </cell>
          <cell r="F91">
            <v>3619803</v>
          </cell>
          <cell r="G91">
            <v>1997400</v>
          </cell>
          <cell r="H91">
            <v>37574</v>
          </cell>
          <cell r="I91">
            <v>7</v>
          </cell>
          <cell r="J91">
            <v>1</v>
          </cell>
          <cell r="K91" t="str">
            <v>Principal Contractor</v>
          </cell>
          <cell r="L91" t="str">
            <v>ELKEM ASA</v>
          </cell>
          <cell r="M91" t="str">
            <v>Hoffsveien 65B</v>
          </cell>
          <cell r="N91" t="str">
            <v>0303</v>
          </cell>
          <cell r="O91" t="str">
            <v>OSLO</v>
          </cell>
          <cell r="P91" t="str">
            <v>NO</v>
          </cell>
          <cell r="Q91" t="str">
            <v>N/A</v>
          </cell>
          <cell r="R91">
            <v>550363</v>
          </cell>
          <cell r="S91">
            <v>275181</v>
          </cell>
          <cell r="T91" t="str">
            <v>OTH</v>
          </cell>
          <cell r="U91" t="str">
            <v>PUC</v>
          </cell>
          <cell r="V91" t="str">
            <v>PUS</v>
          </cell>
        </row>
        <row r="92">
          <cell r="A92" t="str">
            <v>EESD-ENERGY</v>
          </cell>
          <cell r="B92" t="str">
            <v>ENK6-CT-2002-00628</v>
          </cell>
          <cell r="C92" t="str">
            <v>1.1.4.-6.</v>
          </cell>
          <cell r="D92" t="str">
            <v>Research Projects</v>
          </cell>
          <cell r="E92" t="str">
            <v>Development of a low-cost permanently installed microelectronic wireless monitoring system for process plant (SENS-IT)</v>
          </cell>
          <cell r="F92">
            <v>3241343</v>
          </cell>
          <cell r="G92">
            <v>1700000</v>
          </cell>
          <cell r="I92">
            <v>6</v>
          </cell>
          <cell r="J92">
            <v>2</v>
          </cell>
          <cell r="K92" t="str">
            <v>Principal Contractor</v>
          </cell>
          <cell r="L92" t="str">
            <v>CORROCEAN ASA</v>
          </cell>
          <cell r="M92" t="str">
            <v>Teglgaarden, Hornebergveien 7</v>
          </cell>
          <cell r="N92" t="str">
            <v>7485</v>
          </cell>
          <cell r="O92" t="str">
            <v>TRONDHEIM</v>
          </cell>
          <cell r="P92" t="str">
            <v>NO</v>
          </cell>
          <cell r="R92">
            <v>1239533</v>
          </cell>
          <cell r="S92">
            <v>509007</v>
          </cell>
          <cell r="T92" t="str">
            <v>OTH</v>
          </cell>
          <cell r="U92" t="str">
            <v>PRC</v>
          </cell>
          <cell r="V92" t="str">
            <v>BES</v>
          </cell>
        </row>
        <row r="93">
          <cell r="A93" t="str">
            <v>EESD-ENERGY</v>
          </cell>
          <cell r="B93" t="str">
            <v>ENK6-CT-2002-00628</v>
          </cell>
          <cell r="C93" t="str">
            <v>1.1.4.-6.</v>
          </cell>
          <cell r="D93" t="str">
            <v>Research Projects</v>
          </cell>
          <cell r="E93" t="str">
            <v>Development of a low-cost permanently installed microelectronic wireless monitoring system for process plant (SENS-IT)</v>
          </cell>
          <cell r="F93">
            <v>3241343</v>
          </cell>
          <cell r="G93">
            <v>1700000</v>
          </cell>
          <cell r="I93">
            <v>6</v>
          </cell>
          <cell r="K93" t="str">
            <v>Principal Contractor</v>
          </cell>
          <cell r="L93" t="str">
            <v>INTELLIGENT DECISIONS AS</v>
          </cell>
          <cell r="M93" t="str">
            <v>Stortingsgaten 12</v>
          </cell>
          <cell r="N93" t="str">
            <v>0160</v>
          </cell>
          <cell r="O93" t="str">
            <v>OSLO</v>
          </cell>
          <cell r="P93" t="str">
            <v>NO</v>
          </cell>
          <cell r="Q93" t="str">
            <v>N/A</v>
          </cell>
          <cell r="R93">
            <v>369607</v>
          </cell>
          <cell r="S93">
            <v>151777</v>
          </cell>
          <cell r="T93" t="str">
            <v>IND</v>
          </cell>
          <cell r="U93" t="str">
            <v>PRC</v>
          </cell>
          <cell r="V93" t="str">
            <v>BES</v>
          </cell>
        </row>
        <row r="94">
          <cell r="A94" t="str">
            <v>EESD-ENERGY</v>
          </cell>
          <cell r="B94" t="str">
            <v>ENK6-CT-2002-00644</v>
          </cell>
          <cell r="C94" t="str">
            <v>1.1.4.-6.</v>
          </cell>
          <cell r="D94" t="str">
            <v>Research Projects</v>
          </cell>
          <cell r="E94" t="str">
            <v>Diesel Reforming by Catalytic Technologies (DIRECT)</v>
          </cell>
          <cell r="F94">
            <v>3598180</v>
          </cell>
          <cell r="G94">
            <v>1799088</v>
          </cell>
          <cell r="H94">
            <v>37589</v>
          </cell>
          <cell r="I94">
            <v>8</v>
          </cell>
          <cell r="J94">
            <v>1</v>
          </cell>
          <cell r="K94" t="str">
            <v>Principal Contractor</v>
          </cell>
          <cell r="L94" t="str">
            <v>PROTOTECH AS</v>
          </cell>
          <cell r="M94" t="str">
            <v>Fantoftvegen, 38</v>
          </cell>
          <cell r="N94" t="str">
            <v>5892</v>
          </cell>
          <cell r="O94" t="str">
            <v>BERGEN</v>
          </cell>
          <cell r="P94" t="str">
            <v>NO</v>
          </cell>
          <cell r="R94">
            <v>579686</v>
          </cell>
          <cell r="S94">
            <v>289843</v>
          </cell>
          <cell r="T94" t="str">
            <v>OTH</v>
          </cell>
          <cell r="U94" t="str">
            <v>PRC</v>
          </cell>
          <cell r="V94" t="str">
            <v>BES</v>
          </cell>
        </row>
        <row r="95">
          <cell r="A95" t="str">
            <v>EESD-ENERGY</v>
          </cell>
          <cell r="B95" t="str">
            <v>ENK6-CT-2002-00648</v>
          </cell>
          <cell r="C95" t="str">
            <v>1.1.4.-6.</v>
          </cell>
          <cell r="D95" t="str">
            <v>Research Projects</v>
          </cell>
          <cell r="E95" t="str">
            <v>Highly Insulating and Light Transmitting Aerogel Glazing for Super Insulating Windows (HILIT+)</v>
          </cell>
          <cell r="F95">
            <v>2845072</v>
          </cell>
          <cell r="G95">
            <v>1840797</v>
          </cell>
          <cell r="I95">
            <v>9</v>
          </cell>
          <cell r="J95">
            <v>1</v>
          </cell>
          <cell r="K95" t="str">
            <v>Principal Contractor</v>
          </cell>
          <cell r="L95" t="str">
            <v>NTNU</v>
          </cell>
          <cell r="M95" t="str">
            <v>Gloeshaugen</v>
          </cell>
          <cell r="N95" t="str">
            <v>7491</v>
          </cell>
          <cell r="O95" t="str">
            <v>TRONDHEIM</v>
          </cell>
          <cell r="P95" t="str">
            <v>NO</v>
          </cell>
          <cell r="R95">
            <v>166040</v>
          </cell>
          <cell r="S95">
            <v>166040</v>
          </cell>
          <cell r="T95" t="str">
            <v>HES</v>
          </cell>
          <cell r="U95" t="str">
            <v>GOV</v>
          </cell>
          <cell r="V95" t="str">
            <v>HES</v>
          </cell>
        </row>
        <row r="96">
          <cell r="A96" t="str">
            <v>EESD-ENERGY</v>
          </cell>
          <cell r="B96" t="str">
            <v>ENK6-CT-2002-00666</v>
          </cell>
          <cell r="C96" t="str">
            <v>1.1.4.-6.</v>
          </cell>
          <cell r="D96" t="str">
            <v>Research Projects</v>
          </cell>
          <cell r="E96" t="str">
            <v>TOwards 20 Percent mc-Si Industrial solar CelL Efficiency (TOPSICLE)</v>
          </cell>
          <cell r="F96">
            <v>2781966</v>
          </cell>
          <cell r="G96">
            <v>1599378</v>
          </cell>
          <cell r="H96">
            <v>37574</v>
          </cell>
          <cell r="I96">
            <v>6</v>
          </cell>
          <cell r="J96">
            <v>1</v>
          </cell>
          <cell r="K96" t="str">
            <v>Principal Contractor</v>
          </cell>
          <cell r="L96" t="str">
            <v>SCANWAFER AS</v>
          </cell>
          <cell r="M96" t="str">
            <v>Oernesveien 3</v>
          </cell>
          <cell r="N96" t="str">
            <v>8160</v>
          </cell>
          <cell r="O96" t="str">
            <v>GLOMFJORD</v>
          </cell>
          <cell r="P96" t="str">
            <v>NO</v>
          </cell>
          <cell r="Q96" t="str">
            <v>N/A</v>
          </cell>
          <cell r="R96">
            <v>422800</v>
          </cell>
          <cell r="S96">
            <v>211400</v>
          </cell>
          <cell r="T96" t="str">
            <v>IND</v>
          </cell>
          <cell r="U96" t="str">
            <v>PRC</v>
          </cell>
          <cell r="V96" t="str">
            <v>BES</v>
          </cell>
        </row>
        <row r="97">
          <cell r="A97" t="str">
            <v>EESD-ENERGY</v>
          </cell>
          <cell r="B97" t="str">
            <v>ENK6-CT-2002-00667</v>
          </cell>
          <cell r="C97" t="str">
            <v>1.1.4.-6.</v>
          </cell>
          <cell r="D97" t="str">
            <v>Research Projects</v>
          </cell>
          <cell r="E97" t="str">
            <v>Seismic Seabed System for Deep-water operation, significantly improved imaging and efficiency for better reservoir management (DEEPSEIS)</v>
          </cell>
          <cell r="F97">
            <v>4141445</v>
          </cell>
          <cell r="G97">
            <v>1618179</v>
          </cell>
          <cell r="I97">
            <v>8</v>
          </cell>
          <cell r="J97">
            <v>3</v>
          </cell>
          <cell r="K97" t="str">
            <v>Principal Contractor</v>
          </cell>
          <cell r="L97" t="str">
            <v>NTNU</v>
          </cell>
          <cell r="M97" t="str">
            <v>Gloeshaugen</v>
          </cell>
          <cell r="N97" t="str">
            <v>7491</v>
          </cell>
          <cell r="O97" t="str">
            <v>TRONDHEIM</v>
          </cell>
          <cell r="P97" t="str">
            <v>NO</v>
          </cell>
          <cell r="R97">
            <v>259500</v>
          </cell>
          <cell r="S97">
            <v>259500</v>
          </cell>
          <cell r="T97" t="str">
            <v>HES</v>
          </cell>
          <cell r="U97" t="str">
            <v>GOV</v>
          </cell>
          <cell r="V97" t="str">
            <v>HES</v>
          </cell>
        </row>
        <row r="98">
          <cell r="A98" t="str">
            <v>EESD-ENERGY</v>
          </cell>
          <cell r="B98" t="str">
            <v>ENK6-CT-2002-00667</v>
          </cell>
          <cell r="C98" t="str">
            <v>1.1.4.-6.</v>
          </cell>
          <cell r="D98" t="str">
            <v>Research Projects</v>
          </cell>
          <cell r="E98" t="str">
            <v>Seismic Seabed System for Deep-water operation, significantly improved imaging and efficiency for better reservoir management (DEEPSEIS)</v>
          </cell>
          <cell r="F98">
            <v>4141445</v>
          </cell>
          <cell r="G98">
            <v>1618179</v>
          </cell>
          <cell r="I98">
            <v>8</v>
          </cell>
          <cell r="K98" t="str">
            <v>Principal Contractor</v>
          </cell>
          <cell r="L98" t="str">
            <v>STATOIL ASA</v>
          </cell>
          <cell r="M98" t="str">
            <v>Postuttak, Research Center</v>
          </cell>
          <cell r="N98" t="str">
            <v>7002</v>
          </cell>
          <cell r="O98" t="str">
            <v>TRONDHEIM</v>
          </cell>
          <cell r="P98" t="str">
            <v>NO</v>
          </cell>
          <cell r="Q98" t="str">
            <v>N/A</v>
          </cell>
          <cell r="R98">
            <v>316000</v>
          </cell>
          <cell r="S98">
            <v>110600</v>
          </cell>
          <cell r="T98" t="str">
            <v>IND</v>
          </cell>
          <cell r="U98" t="str">
            <v>PRC</v>
          </cell>
          <cell r="V98" t="str">
            <v>BES</v>
          </cell>
        </row>
        <row r="99">
          <cell r="A99" t="str">
            <v>EESD-ENERGY</v>
          </cell>
          <cell r="B99" t="str">
            <v>ENK6-CT-2002-00667</v>
          </cell>
          <cell r="C99" t="str">
            <v>1.1.4.-6.</v>
          </cell>
          <cell r="D99" t="str">
            <v>Research Projects</v>
          </cell>
          <cell r="E99" t="str">
            <v>Seismic Seabed System for Deep-water operation, significantly improved imaging and efficiency for better reservoir management (DEEPSEIS)</v>
          </cell>
          <cell r="F99">
            <v>4141445</v>
          </cell>
          <cell r="G99">
            <v>1618179</v>
          </cell>
          <cell r="I99">
            <v>8</v>
          </cell>
          <cell r="K99" t="str">
            <v>Principal Contractor</v>
          </cell>
          <cell r="L99" t="str">
            <v>WESTERNGECO AS</v>
          </cell>
          <cell r="M99" t="str">
            <v>Solbraaveien 23</v>
          </cell>
          <cell r="N99" t="str">
            <v>1372</v>
          </cell>
          <cell r="O99" t="str">
            <v>ASKER</v>
          </cell>
          <cell r="P99" t="str">
            <v>NO</v>
          </cell>
          <cell r="Q99" t="str">
            <v>N/A</v>
          </cell>
          <cell r="R99">
            <v>1248000</v>
          </cell>
          <cell r="S99">
            <v>436800</v>
          </cell>
          <cell r="T99" t="str">
            <v>IND</v>
          </cell>
          <cell r="U99" t="str">
            <v>PRC</v>
          </cell>
          <cell r="V99" t="str">
            <v>BES</v>
          </cell>
        </row>
        <row r="100">
          <cell r="A100" t="str">
            <v>EESD-ENERGY</v>
          </cell>
          <cell r="B100" t="str">
            <v>ENK6-CT-2002-00677</v>
          </cell>
          <cell r="C100" t="str">
            <v>1.1.4.-6.</v>
          </cell>
          <cell r="D100" t="str">
            <v>Research Projects</v>
          </cell>
          <cell r="E100" t="str">
            <v>Thin Film Crystalline Silicon Solar Cell on Metallurgical Silicon Substrate (TREASURE)</v>
          </cell>
          <cell r="F100">
            <v>2114282</v>
          </cell>
          <cell r="G100">
            <v>1293523</v>
          </cell>
          <cell r="H100">
            <v>37557</v>
          </cell>
          <cell r="I100">
            <v>4</v>
          </cell>
          <cell r="J100">
            <v>2</v>
          </cell>
          <cell r="K100" t="str">
            <v>Principal Contractor</v>
          </cell>
          <cell r="L100" t="str">
            <v>ELKEM ASA</v>
          </cell>
          <cell r="M100" t="str">
            <v>Hoffsveien 65B</v>
          </cell>
          <cell r="N100" t="str">
            <v>0303</v>
          </cell>
          <cell r="O100" t="str">
            <v>OSLO</v>
          </cell>
          <cell r="P100" t="str">
            <v>NO</v>
          </cell>
          <cell r="Q100" t="str">
            <v>N/A</v>
          </cell>
          <cell r="R100">
            <v>802110</v>
          </cell>
          <cell r="S100">
            <v>401054</v>
          </cell>
          <cell r="T100" t="str">
            <v>OTH</v>
          </cell>
          <cell r="U100" t="str">
            <v>PUC</v>
          </cell>
          <cell r="V100" t="str">
            <v>PUS</v>
          </cell>
        </row>
        <row r="101">
          <cell r="A101" t="str">
            <v>EESD-ENERGY</v>
          </cell>
          <cell r="B101" t="str">
            <v>ENK6-CT-2002-00677</v>
          </cell>
          <cell r="C101" t="str">
            <v>1.1.4.-6.</v>
          </cell>
          <cell r="D101" t="str">
            <v>Research Projects</v>
          </cell>
          <cell r="E101" t="str">
            <v>Thin Film Crystalline Silicon Solar Cell on Metallurgical Silicon Substrate (TREASURE)</v>
          </cell>
          <cell r="F101">
            <v>2114282</v>
          </cell>
          <cell r="G101">
            <v>1293523</v>
          </cell>
          <cell r="H101">
            <v>37557</v>
          </cell>
          <cell r="I101">
            <v>4</v>
          </cell>
          <cell r="K101" t="str">
            <v>Principal Contractor</v>
          </cell>
          <cell r="L101" t="str">
            <v xml:space="preserve">SINTEF </v>
          </cell>
          <cell r="M101" t="str">
            <v>Strindveien  4</v>
          </cell>
          <cell r="N101" t="str">
            <v>7465</v>
          </cell>
          <cell r="O101" t="str">
            <v>TRONDHEIM</v>
          </cell>
          <cell r="P101" t="str">
            <v>NO</v>
          </cell>
          <cell r="R101">
            <v>432736</v>
          </cell>
          <cell r="S101">
            <v>216368</v>
          </cell>
          <cell r="T101" t="str">
            <v>REC</v>
          </cell>
          <cell r="U101" t="str">
            <v>PRC</v>
          </cell>
          <cell r="V101" t="str">
            <v>RPR</v>
          </cell>
        </row>
        <row r="102">
          <cell r="A102" t="str">
            <v>EESD-ENERGY</v>
          </cell>
          <cell r="B102" t="str">
            <v>ENK6-CT-2002-00684</v>
          </cell>
          <cell r="C102" t="str">
            <v>1.1.4.-6.</v>
          </cell>
          <cell r="D102" t="str">
            <v>Research Projects</v>
          </cell>
          <cell r="E102" t="str">
            <v>Intensified Technology for Distributed Hydrogen Production (HYDROFUELER)</v>
          </cell>
          <cell r="F102">
            <v>2589552</v>
          </cell>
          <cell r="G102">
            <v>1619978</v>
          </cell>
          <cell r="H102">
            <v>37610</v>
          </cell>
          <cell r="I102">
            <v>7</v>
          </cell>
          <cell r="J102">
            <v>1</v>
          </cell>
          <cell r="K102" t="str">
            <v>Principal Contractor</v>
          </cell>
          <cell r="L102" t="str">
            <v xml:space="preserve">SINTEF </v>
          </cell>
          <cell r="M102" t="str">
            <v>Strindveien  4</v>
          </cell>
          <cell r="N102" t="str">
            <v>7465</v>
          </cell>
          <cell r="O102" t="str">
            <v>TRONDHEIM</v>
          </cell>
          <cell r="P102" t="str">
            <v>NO</v>
          </cell>
          <cell r="R102">
            <v>384182</v>
          </cell>
          <cell r="S102">
            <v>192091</v>
          </cell>
          <cell r="T102" t="str">
            <v>REC</v>
          </cell>
          <cell r="U102" t="str">
            <v>PRC</v>
          </cell>
          <cell r="V102" t="str">
            <v>RPR</v>
          </cell>
        </row>
        <row r="103">
          <cell r="A103" t="str">
            <v>EESD-ENERGY</v>
          </cell>
          <cell r="B103" t="str">
            <v>ENK6-CT-2002-20651</v>
          </cell>
          <cell r="C103" t="str">
            <v>1.1.4.-6.</v>
          </cell>
          <cell r="D103" t="str">
            <v>Thematic Network</v>
          </cell>
          <cell r="E103" t="str">
            <v>The Resource Network facilitating QHSE Development for Sustainable Energy Industry - PART 2 (TRENDS-2)</v>
          </cell>
          <cell r="F103">
            <v>1192200</v>
          </cell>
          <cell r="G103">
            <v>1000000</v>
          </cell>
          <cell r="H103">
            <v>37587</v>
          </cell>
          <cell r="I103">
            <v>41</v>
          </cell>
          <cell r="J103">
            <v>8</v>
          </cell>
          <cell r="K103" t="str">
            <v>Prime Contractor</v>
          </cell>
          <cell r="L103" t="str">
            <v>DET NORSKE VERITAS A/S</v>
          </cell>
          <cell r="M103" t="str">
            <v>Veritasveien 1</v>
          </cell>
          <cell r="N103" t="str">
            <v>1322</v>
          </cell>
          <cell r="O103" t="str">
            <v>HOVIK</v>
          </cell>
          <cell r="P103" t="str">
            <v>NO</v>
          </cell>
          <cell r="Q103" t="str">
            <v>N/A</v>
          </cell>
          <cell r="R103">
            <v>178200</v>
          </cell>
          <cell r="S103">
            <v>166600</v>
          </cell>
          <cell r="T103" t="str">
            <v>IND</v>
          </cell>
          <cell r="U103" t="str">
            <v>PRC</v>
          </cell>
          <cell r="V103" t="str">
            <v>BES</v>
          </cell>
        </row>
        <row r="104">
          <cell r="A104" t="str">
            <v>EESD-ENERGY</v>
          </cell>
          <cell r="B104" t="str">
            <v>ENK6-CT-2002-20651</v>
          </cell>
          <cell r="C104" t="str">
            <v>1.1.4.-6.</v>
          </cell>
          <cell r="D104" t="str">
            <v>Thematic Network</v>
          </cell>
          <cell r="E104" t="str">
            <v>The Resource Network facilitating QHSE Development for Sustainable Energy Industry - PART 2 (TRENDS-2)</v>
          </cell>
          <cell r="F104">
            <v>1192200</v>
          </cell>
          <cell r="G104">
            <v>1000000</v>
          </cell>
          <cell r="H104">
            <v>37587</v>
          </cell>
          <cell r="I104">
            <v>41</v>
          </cell>
          <cell r="K104" t="str">
            <v>Member</v>
          </cell>
          <cell r="L104" t="str">
            <v>FOUNDATION FOR BUSINESS AND SOCIETY</v>
          </cell>
          <cell r="M104" t="str">
            <v>Veritasveien, 14</v>
          </cell>
          <cell r="N104" t="str">
            <v>1323</v>
          </cell>
          <cell r="O104" t="str">
            <v>HOVIK</v>
          </cell>
          <cell r="P104" t="str">
            <v>NO</v>
          </cell>
          <cell r="R104">
            <v>79200</v>
          </cell>
          <cell r="S104">
            <v>64800</v>
          </cell>
          <cell r="T104" t="str">
            <v>OTH</v>
          </cell>
          <cell r="U104" t="str">
            <v>PNP</v>
          </cell>
          <cell r="V104" t="str">
            <v>PNP</v>
          </cell>
        </row>
        <row r="105">
          <cell r="A105" t="str">
            <v>EESD-ENERGY</v>
          </cell>
          <cell r="B105" t="str">
            <v>ENK6-CT-2002-20651</v>
          </cell>
          <cell r="C105" t="str">
            <v>1.1.4.-6.</v>
          </cell>
          <cell r="D105" t="str">
            <v>Thematic Network</v>
          </cell>
          <cell r="E105" t="str">
            <v>The Resource Network facilitating QHSE Development for Sustainable Energy Industry - PART 2 (TRENDS-2)</v>
          </cell>
          <cell r="F105">
            <v>1192200</v>
          </cell>
          <cell r="G105">
            <v>1000000</v>
          </cell>
          <cell r="H105">
            <v>37587</v>
          </cell>
          <cell r="I105">
            <v>41</v>
          </cell>
          <cell r="K105" t="str">
            <v>Member</v>
          </cell>
          <cell r="L105" t="str">
            <v>HANDELSHØYSKOLEN  BI</v>
          </cell>
          <cell r="M105" t="str">
            <v>Elias Smiths Vei 15</v>
          </cell>
          <cell r="N105" t="str">
            <v>1301</v>
          </cell>
          <cell r="O105" t="str">
            <v>SANDVIKA</v>
          </cell>
          <cell r="P105" t="str">
            <v>NO</v>
          </cell>
          <cell r="Q105" t="str">
            <v>N/A</v>
          </cell>
          <cell r="R105">
            <v>61200</v>
          </cell>
          <cell r="S105">
            <v>61200</v>
          </cell>
          <cell r="T105" t="str">
            <v>HES</v>
          </cell>
          <cell r="U105" t="str">
            <v>PNP</v>
          </cell>
          <cell r="V105" t="str">
            <v>HES</v>
          </cell>
        </row>
        <row r="106">
          <cell r="A106" t="str">
            <v>EESD-ENERGY</v>
          </cell>
          <cell r="B106" t="str">
            <v>ENK6-CT-2002-20651</v>
          </cell>
          <cell r="C106" t="str">
            <v>1.1.4.-6.</v>
          </cell>
          <cell r="D106" t="str">
            <v>Thematic Network</v>
          </cell>
          <cell r="E106" t="str">
            <v>The Resource Network facilitating QHSE Development for Sustainable Energy Industry - PART 2 (TRENDS-2)</v>
          </cell>
          <cell r="F106">
            <v>1192200</v>
          </cell>
          <cell r="G106">
            <v>1000000</v>
          </cell>
          <cell r="H106">
            <v>37587</v>
          </cell>
          <cell r="I106">
            <v>41</v>
          </cell>
          <cell r="K106" t="str">
            <v>Member</v>
          </cell>
          <cell r="L106" t="str">
            <v>KVAERNER OIL &amp; GAS A.S.</v>
          </cell>
          <cell r="N106" t="str">
            <v>3204</v>
          </cell>
          <cell r="O106" t="str">
            <v>SANDEFJORD</v>
          </cell>
          <cell r="P106" t="str">
            <v>NO</v>
          </cell>
          <cell r="Q106" t="str">
            <v>N/A</v>
          </cell>
          <cell r="R106">
            <v>68400</v>
          </cell>
          <cell r="S106">
            <v>55800</v>
          </cell>
          <cell r="T106" t="str">
            <v>OTH</v>
          </cell>
          <cell r="U106" t="str">
            <v>PRC</v>
          </cell>
          <cell r="V106" t="str">
            <v>BES</v>
          </cell>
        </row>
        <row r="107">
          <cell r="A107" t="str">
            <v>EESD-ENERGY</v>
          </cell>
          <cell r="B107" t="str">
            <v>ENK6-CT-2002-20651</v>
          </cell>
          <cell r="C107" t="str">
            <v>1.1.4.-6.</v>
          </cell>
          <cell r="D107" t="str">
            <v>Thematic Network</v>
          </cell>
          <cell r="E107" t="str">
            <v>The Resource Network facilitating QHSE Development for Sustainable Energy Industry - PART 2 (TRENDS-2)</v>
          </cell>
          <cell r="F107">
            <v>1192200</v>
          </cell>
          <cell r="G107">
            <v>1000000</v>
          </cell>
          <cell r="H107">
            <v>37587</v>
          </cell>
          <cell r="I107">
            <v>41</v>
          </cell>
          <cell r="K107" t="str">
            <v>Member</v>
          </cell>
          <cell r="L107" t="str">
            <v>NORSK HYDRO ASA</v>
          </cell>
          <cell r="N107" t="str">
            <v>1321</v>
          </cell>
          <cell r="O107" t="str">
            <v>STABEKK</v>
          </cell>
          <cell r="P107" t="str">
            <v>NO</v>
          </cell>
          <cell r="Q107" t="str">
            <v>N/A</v>
          </cell>
          <cell r="R107">
            <v>19200</v>
          </cell>
          <cell r="S107">
            <v>0</v>
          </cell>
          <cell r="T107" t="str">
            <v>OTH</v>
          </cell>
          <cell r="U107" t="str">
            <v>PRC</v>
          </cell>
          <cell r="V107" t="str">
            <v>BES</v>
          </cell>
        </row>
        <row r="108">
          <cell r="A108" t="str">
            <v>EESD-ENERGY</v>
          </cell>
          <cell r="B108" t="str">
            <v>ENK6-CT-2002-20651</v>
          </cell>
          <cell r="C108" t="str">
            <v>1.1.4.-6.</v>
          </cell>
          <cell r="D108" t="str">
            <v>Thematic Network</v>
          </cell>
          <cell r="E108" t="str">
            <v>The Resource Network facilitating QHSE Development for Sustainable Energy Industry - PART 2 (TRENDS-2)</v>
          </cell>
          <cell r="F108">
            <v>1192200</v>
          </cell>
          <cell r="G108">
            <v>1000000</v>
          </cell>
          <cell r="H108">
            <v>37587</v>
          </cell>
          <cell r="I108">
            <v>41</v>
          </cell>
          <cell r="K108" t="str">
            <v>Member</v>
          </cell>
          <cell r="L108" t="str">
            <v xml:space="preserve">SINTEF </v>
          </cell>
          <cell r="M108" t="str">
            <v>Strindveien  4</v>
          </cell>
          <cell r="N108" t="str">
            <v>7465</v>
          </cell>
          <cell r="O108" t="str">
            <v>TRONDHEIM</v>
          </cell>
          <cell r="P108" t="str">
            <v>NO</v>
          </cell>
          <cell r="R108">
            <v>9600</v>
          </cell>
          <cell r="S108">
            <v>8400</v>
          </cell>
          <cell r="T108" t="str">
            <v>REC</v>
          </cell>
          <cell r="U108" t="str">
            <v>PRC</v>
          </cell>
          <cell r="V108" t="str">
            <v>RPR</v>
          </cell>
        </row>
        <row r="109">
          <cell r="A109" t="str">
            <v>EESD-ENERGY</v>
          </cell>
          <cell r="B109" t="str">
            <v>ENK6-CT-2002-20651</v>
          </cell>
          <cell r="C109" t="str">
            <v>1.1.4.-6.</v>
          </cell>
          <cell r="D109" t="str">
            <v>Thematic Network</v>
          </cell>
          <cell r="E109" t="str">
            <v>The Resource Network facilitating QHSE Development for Sustainable Energy Industry - PART 2 (TRENDS-2)</v>
          </cell>
          <cell r="F109">
            <v>1192200</v>
          </cell>
          <cell r="G109">
            <v>1000000</v>
          </cell>
          <cell r="H109">
            <v>37587</v>
          </cell>
          <cell r="I109">
            <v>41</v>
          </cell>
          <cell r="K109" t="str">
            <v>Member</v>
          </cell>
          <cell r="L109" t="str">
            <v>STATOIL ASA</v>
          </cell>
          <cell r="M109" t="str">
            <v>Postuttak, Research Center</v>
          </cell>
          <cell r="N109" t="str">
            <v>7002</v>
          </cell>
          <cell r="O109" t="str">
            <v>TRONDHEIM</v>
          </cell>
          <cell r="P109" t="str">
            <v>NO</v>
          </cell>
          <cell r="Q109" t="str">
            <v>N/A</v>
          </cell>
          <cell r="R109">
            <v>19200</v>
          </cell>
          <cell r="S109">
            <v>0</v>
          </cell>
          <cell r="T109" t="str">
            <v>IND</v>
          </cell>
          <cell r="U109" t="str">
            <v>PRC</v>
          </cell>
          <cell r="V109" t="str">
            <v>BES</v>
          </cell>
        </row>
        <row r="110">
          <cell r="A110" t="str">
            <v>EESD-ENERGY</v>
          </cell>
          <cell r="B110" t="str">
            <v>ENK6-CT-2002-20651</v>
          </cell>
          <cell r="C110" t="str">
            <v>1.1.4.-6.</v>
          </cell>
          <cell r="D110" t="str">
            <v>Thematic Network</v>
          </cell>
          <cell r="E110" t="str">
            <v>The Resource Network facilitating QHSE Development for Sustainable Energy Industry - PART 2 (TRENDS-2)</v>
          </cell>
          <cell r="F110">
            <v>1192200</v>
          </cell>
          <cell r="G110">
            <v>1000000</v>
          </cell>
          <cell r="H110">
            <v>37587</v>
          </cell>
          <cell r="I110">
            <v>41</v>
          </cell>
          <cell r="K110" t="str">
            <v>Member</v>
          </cell>
          <cell r="L110" t="str">
            <v>VIRTUAL LEARNING PARTNERS AS</v>
          </cell>
          <cell r="M110" t="str">
            <v>Veritasneien, 14</v>
          </cell>
          <cell r="N110" t="str">
            <v>1323</v>
          </cell>
          <cell r="O110" t="str">
            <v>MOVIK</v>
          </cell>
          <cell r="P110" t="str">
            <v>NO</v>
          </cell>
          <cell r="R110">
            <v>61200</v>
          </cell>
          <cell r="S110">
            <v>52200</v>
          </cell>
          <cell r="T110" t="str">
            <v>HES</v>
          </cell>
          <cell r="U110" t="str">
            <v>PRC</v>
          </cell>
          <cell r="V110" t="str">
            <v>HES</v>
          </cell>
        </row>
        <row r="111">
          <cell r="A111" t="str">
            <v>EESD-ENERGY</v>
          </cell>
          <cell r="B111" t="str">
            <v>ENK6-CT-2002-20694</v>
          </cell>
          <cell r="C111" t="str">
            <v>1.1.4.-6.</v>
          </cell>
          <cell r="D111" t="str">
            <v>Thematic Network</v>
          </cell>
          <cell r="E111" t="str">
            <v>Innovative and sustainable sub-surface exploitation of natural resources (Smart Reservoir Net)</v>
          </cell>
          <cell r="F111">
            <v>1895527</v>
          </cell>
          <cell r="G111">
            <v>1495200</v>
          </cell>
          <cell r="H111">
            <v>37602</v>
          </cell>
          <cell r="I111">
            <v>50</v>
          </cell>
          <cell r="J111">
            <v>5</v>
          </cell>
          <cell r="K111" t="str">
            <v>Member</v>
          </cell>
          <cell r="L111" t="str">
            <v>DET NORSKE VERITAS A/S</v>
          </cell>
          <cell r="M111" t="str">
            <v>Veritasveien 1</v>
          </cell>
          <cell r="N111" t="str">
            <v>1322</v>
          </cell>
          <cell r="O111" t="str">
            <v>HOVIK</v>
          </cell>
          <cell r="P111" t="str">
            <v>NO</v>
          </cell>
          <cell r="Q111" t="str">
            <v>N/A</v>
          </cell>
          <cell r="R111">
            <v>24000</v>
          </cell>
          <cell r="S111">
            <v>22800</v>
          </cell>
          <cell r="T111" t="str">
            <v>IND</v>
          </cell>
          <cell r="U111" t="str">
            <v>PRC</v>
          </cell>
          <cell r="V111" t="str">
            <v>BES</v>
          </cell>
        </row>
        <row r="112">
          <cell r="A112" t="str">
            <v>EESD-ENERGY</v>
          </cell>
          <cell r="B112" t="str">
            <v>ENK6-CT-2002-20694</v>
          </cell>
          <cell r="C112" t="str">
            <v>1.1.4.-6.</v>
          </cell>
          <cell r="D112" t="str">
            <v>Thematic Network</v>
          </cell>
          <cell r="E112" t="str">
            <v>Innovative and sustainable sub-surface exploitation of natural resources (Smart Reservoir Net)</v>
          </cell>
          <cell r="F112">
            <v>1895527</v>
          </cell>
          <cell r="G112">
            <v>1495200</v>
          </cell>
          <cell r="H112">
            <v>37602</v>
          </cell>
          <cell r="I112">
            <v>50</v>
          </cell>
          <cell r="K112" t="str">
            <v>Member</v>
          </cell>
          <cell r="L112" t="str">
            <v xml:space="preserve">INSTITUTT FOR ENERGITEKNIKK
</v>
          </cell>
          <cell r="M112" t="str">
            <v>Instituttveien 18</v>
          </cell>
          <cell r="N112" t="str">
            <v>2027</v>
          </cell>
          <cell r="O112" t="str">
            <v>KJELLER</v>
          </cell>
          <cell r="P112" t="str">
            <v>NO</v>
          </cell>
          <cell r="R112">
            <v>24000</v>
          </cell>
          <cell r="S112">
            <v>22800</v>
          </cell>
          <cell r="T112" t="str">
            <v>REC</v>
          </cell>
          <cell r="U112" t="str">
            <v>PNP</v>
          </cell>
          <cell r="V112" t="str">
            <v>RPN</v>
          </cell>
        </row>
        <row r="113">
          <cell r="A113" t="str">
            <v>EESD-ENERGY</v>
          </cell>
          <cell r="B113" t="str">
            <v>ENK6-CT-2002-20694</v>
          </cell>
          <cell r="C113" t="str">
            <v>1.1.4.-6.</v>
          </cell>
          <cell r="D113" t="str">
            <v>Thematic Network</v>
          </cell>
          <cell r="E113" t="str">
            <v>Innovative and sustainable sub-surface exploitation of natural resources (Smart Reservoir Net)</v>
          </cell>
          <cell r="F113">
            <v>1895527</v>
          </cell>
          <cell r="G113">
            <v>1495200</v>
          </cell>
          <cell r="H113">
            <v>37602</v>
          </cell>
          <cell r="I113">
            <v>50</v>
          </cell>
          <cell r="K113" t="str">
            <v>Member</v>
          </cell>
          <cell r="L113" t="str">
            <v>KVAERNER OILFIELD PRODUCTS AS</v>
          </cell>
          <cell r="M113" t="str">
            <v>Prof. Koths vei 5</v>
          </cell>
          <cell r="N113" t="str">
            <v>1325</v>
          </cell>
          <cell r="O113" t="str">
            <v>LYSAKER</v>
          </cell>
          <cell r="P113" t="str">
            <v>NO</v>
          </cell>
          <cell r="R113">
            <v>24000</v>
          </cell>
          <cell r="S113">
            <v>22800</v>
          </cell>
          <cell r="T113" t="str">
            <v>N/A</v>
          </cell>
          <cell r="U113" t="str">
            <v>PRC</v>
          </cell>
          <cell r="V113" t="str">
            <v>N/A</v>
          </cell>
        </row>
        <row r="114">
          <cell r="A114" t="str">
            <v>EESD-ENERGY</v>
          </cell>
          <cell r="B114" t="str">
            <v>ENK6-CT-2002-20694</v>
          </cell>
          <cell r="C114" t="str">
            <v>1.1.4.-6.</v>
          </cell>
          <cell r="D114" t="str">
            <v>Thematic Network</v>
          </cell>
          <cell r="E114" t="str">
            <v>Innovative and sustainable sub-surface exploitation of natural resources (Smart Reservoir Net)</v>
          </cell>
          <cell r="F114">
            <v>1895527</v>
          </cell>
          <cell r="G114">
            <v>1495200</v>
          </cell>
          <cell r="H114">
            <v>37602</v>
          </cell>
          <cell r="I114">
            <v>50</v>
          </cell>
          <cell r="K114" t="str">
            <v>Member</v>
          </cell>
          <cell r="L114" t="str">
            <v>READ GROUP ASA</v>
          </cell>
          <cell r="M114" t="str">
            <v>Ravnsborgvn, 56</v>
          </cell>
          <cell r="N114" t="str">
            <v>1378</v>
          </cell>
          <cell r="O114" t="str">
            <v>NESBRU</v>
          </cell>
          <cell r="P114" t="str">
            <v>NO</v>
          </cell>
          <cell r="R114">
            <v>24000</v>
          </cell>
          <cell r="S114">
            <v>22800</v>
          </cell>
          <cell r="T114" t="str">
            <v>IND</v>
          </cell>
          <cell r="U114" t="str">
            <v>PRC</v>
          </cell>
          <cell r="V114" t="str">
            <v>BES</v>
          </cell>
        </row>
        <row r="115">
          <cell r="A115" t="str">
            <v>EESD-ENERGY</v>
          </cell>
          <cell r="B115" t="str">
            <v>ENK6-CT-2002-20694</v>
          </cell>
          <cell r="C115" t="str">
            <v>1.1.4.-6.</v>
          </cell>
          <cell r="D115" t="str">
            <v>Thematic Network</v>
          </cell>
          <cell r="E115" t="str">
            <v>Innovative and sustainable sub-surface exploitation of natural resources (Smart Reservoir Net)</v>
          </cell>
          <cell r="F115">
            <v>1895527</v>
          </cell>
          <cell r="G115">
            <v>1495200</v>
          </cell>
          <cell r="H115">
            <v>37602</v>
          </cell>
          <cell r="I115">
            <v>50</v>
          </cell>
          <cell r="K115" t="str">
            <v>Member</v>
          </cell>
          <cell r="L115" t="str">
            <v>ROGALAND RESEARCH</v>
          </cell>
          <cell r="M115" t="str">
            <v>Thermohlengstr, 55</v>
          </cell>
          <cell r="N115" t="str">
            <v>5008</v>
          </cell>
          <cell r="O115" t="str">
            <v>BERGEN</v>
          </cell>
          <cell r="P115" t="str">
            <v>NO</v>
          </cell>
          <cell r="Q115" t="str">
            <v>N/A</v>
          </cell>
          <cell r="R115">
            <v>24000</v>
          </cell>
          <cell r="S115">
            <v>22800</v>
          </cell>
          <cell r="T115" t="str">
            <v>REC</v>
          </cell>
          <cell r="U115" t="str">
            <v>PNP</v>
          </cell>
          <cell r="V115" t="str">
            <v>RPN</v>
          </cell>
        </row>
        <row r="116">
          <cell r="A116" t="str">
            <v>EESD-ENERGY</v>
          </cell>
          <cell r="B116" t="str">
            <v>ENK6-CT-2002-50519</v>
          </cell>
          <cell r="C116" t="str">
            <v>1.1.4.-6.</v>
          </cell>
          <cell r="D116" t="str">
            <v>Marie Curie Fellowships</v>
          </cell>
          <cell r="E116" t="str">
            <v>New complex hydrides for hydrogen storage</v>
          </cell>
          <cell r="F116">
            <v>142748</v>
          </cell>
          <cell r="G116">
            <v>142748</v>
          </cell>
          <cell r="H116">
            <v>37517</v>
          </cell>
          <cell r="I116">
            <v>1</v>
          </cell>
          <cell r="J116">
            <v>1</v>
          </cell>
          <cell r="K116" t="str">
            <v>Prime Contractor - Host</v>
          </cell>
          <cell r="L116" t="str">
            <v xml:space="preserve">INSTITUTT FOR ENERGITEKNIKK
</v>
          </cell>
          <cell r="M116" t="str">
            <v>Instituttveien 18</v>
          </cell>
          <cell r="N116" t="str">
            <v>2027</v>
          </cell>
          <cell r="O116" t="str">
            <v>KJELLER</v>
          </cell>
          <cell r="P116" t="str">
            <v>NO</v>
          </cell>
          <cell r="R116">
            <v>142748</v>
          </cell>
          <cell r="S116">
            <v>142748</v>
          </cell>
          <cell r="T116" t="str">
            <v>REC</v>
          </cell>
          <cell r="U116" t="str">
            <v>PNP</v>
          </cell>
          <cell r="V116" t="str">
            <v>RPN</v>
          </cell>
        </row>
        <row r="117">
          <cell r="A117" t="str">
            <v>EESD-ENERGY</v>
          </cell>
          <cell r="B117" t="str">
            <v>ENK6-CT-2002-50524</v>
          </cell>
          <cell r="C117" t="str">
            <v>1.1.4.-6.</v>
          </cell>
          <cell r="D117" t="str">
            <v>Marie Curie Fellowships</v>
          </cell>
          <cell r="E117" t="str">
            <v>Multicomponent Strategy for Imaging through a Complex Near-surface (MUSIC)</v>
          </cell>
          <cell r="F117">
            <v>122796</v>
          </cell>
          <cell r="G117">
            <v>122796</v>
          </cell>
          <cell r="H117">
            <v>37517</v>
          </cell>
          <cell r="I117">
            <v>1</v>
          </cell>
          <cell r="J117">
            <v>1</v>
          </cell>
          <cell r="K117" t="str">
            <v>Prime Contractor -Host</v>
          </cell>
          <cell r="L117" t="str">
            <v>WESTERNGECO AS</v>
          </cell>
          <cell r="M117" t="str">
            <v>Solbraaveien 23</v>
          </cell>
          <cell r="N117" t="str">
            <v>1372</v>
          </cell>
          <cell r="O117" t="str">
            <v>ASKER</v>
          </cell>
          <cell r="P117" t="str">
            <v>NO</v>
          </cell>
          <cell r="Q117" t="str">
            <v>N/A</v>
          </cell>
          <cell r="R117">
            <v>0</v>
          </cell>
          <cell r="S117">
            <v>122796</v>
          </cell>
          <cell r="T117" t="str">
            <v>IND</v>
          </cell>
          <cell r="U117" t="str">
            <v>PRC</v>
          </cell>
          <cell r="V117" t="str">
            <v>BES</v>
          </cell>
        </row>
        <row r="118">
          <cell r="A118" t="str">
            <v>EESD-ENERGY</v>
          </cell>
          <cell r="B118" t="str">
            <v>ENK6-CT-2002-80652</v>
          </cell>
          <cell r="C118" t="str">
            <v>1.1.4.-6.</v>
          </cell>
          <cell r="D118" t="str">
            <v>Classical Accompanying Measures</v>
          </cell>
          <cell r="E118" t="str">
            <v>Dissemination and Discussion of the ExternE Methodology and Results (DIEM)</v>
          </cell>
          <cell r="F118">
            <v>149991</v>
          </cell>
          <cell r="G118">
            <v>149991</v>
          </cell>
          <cell r="H118">
            <v>37558</v>
          </cell>
          <cell r="I118">
            <v>7</v>
          </cell>
          <cell r="J118">
            <v>1</v>
          </cell>
          <cell r="K118" t="str">
            <v>Principal Contractor</v>
          </cell>
          <cell r="L118" t="str">
            <v>E-CO PARTNER AS</v>
          </cell>
          <cell r="M118" t="str">
            <v>Haslevangen 15</v>
          </cell>
          <cell r="N118" t="str">
            <v>0520</v>
          </cell>
          <cell r="O118" t="str">
            <v>OSLO</v>
          </cell>
          <cell r="P118" t="str">
            <v>NO</v>
          </cell>
          <cell r="Q118" t="str">
            <v>N/A</v>
          </cell>
          <cell r="R118">
            <v>11190</v>
          </cell>
          <cell r="S118">
            <v>11190</v>
          </cell>
          <cell r="T118" t="str">
            <v>OTH</v>
          </cell>
          <cell r="U118" t="str">
            <v>PRC</v>
          </cell>
          <cell r="V118" t="str">
            <v>BES</v>
          </cell>
        </row>
        <row r="119">
          <cell r="A119" t="str">
            <v>EESD-ENERGY</v>
          </cell>
          <cell r="B119" t="str">
            <v>ERK5-CT-1999-00002</v>
          </cell>
          <cell r="C119" t="str">
            <v>1.1.4.-5.</v>
          </cell>
          <cell r="D119" t="str">
            <v>Research Projects</v>
          </cell>
          <cell r="E119" t="str">
            <v>High efficiency silicon solar cells concentrator ('HISICON')</v>
          </cell>
          <cell r="F119">
            <v>2978726</v>
          </cell>
          <cell r="G119">
            <v>1489363</v>
          </cell>
          <cell r="H119">
            <v>36595</v>
          </cell>
          <cell r="I119">
            <v>5</v>
          </cell>
          <cell r="J119">
            <v>1</v>
          </cell>
          <cell r="K119" t="str">
            <v>Principal Contractor</v>
          </cell>
          <cell r="L119" t="str">
            <v xml:space="preserve">SINTEF </v>
          </cell>
          <cell r="M119" t="str">
            <v>Strindveien  4</v>
          </cell>
          <cell r="N119" t="str">
            <v>7465</v>
          </cell>
          <cell r="O119" t="str">
            <v>TRONDHEIM</v>
          </cell>
          <cell r="P119" t="str">
            <v>NO</v>
          </cell>
          <cell r="R119">
            <v>218540</v>
          </cell>
          <cell r="S119">
            <v>109270</v>
          </cell>
          <cell r="T119" t="str">
            <v>REC</v>
          </cell>
          <cell r="U119" t="str">
            <v>PRC</v>
          </cell>
          <cell r="V119" t="str">
            <v>RPR</v>
          </cell>
        </row>
        <row r="120">
          <cell r="A120" t="str">
            <v>EESD-ENERGY</v>
          </cell>
          <cell r="B120" t="str">
            <v>ERK5-CT-1999-00016</v>
          </cell>
          <cell r="C120" t="str">
            <v>1.1.4.-5.</v>
          </cell>
          <cell r="D120" t="str">
            <v>Research Projects</v>
          </cell>
          <cell r="E120" t="str">
            <v>Towards high penetration and firm power from wind energy ('FIRMWIND')</v>
          </cell>
          <cell r="F120">
            <v>876208</v>
          </cell>
          <cell r="G120">
            <v>463040</v>
          </cell>
          <cell r="H120">
            <v>36627</v>
          </cell>
          <cell r="I120">
            <v>6</v>
          </cell>
          <cell r="J120">
            <v>1</v>
          </cell>
          <cell r="K120" t="str">
            <v>Principal Contractor</v>
          </cell>
          <cell r="L120" t="str">
            <v>SINTEF ENERGIFORSKNING A/S</v>
          </cell>
          <cell r="M120" t="str">
            <v>Sem Saelands vei 11</v>
          </cell>
          <cell r="N120" t="str">
            <v>7465</v>
          </cell>
          <cell r="O120" t="str">
            <v>TRONDHEIM</v>
          </cell>
          <cell r="P120" t="str">
            <v>NO</v>
          </cell>
          <cell r="R120">
            <v>199328</v>
          </cell>
          <cell r="S120">
            <v>99664</v>
          </cell>
          <cell r="T120" t="str">
            <v>REC</v>
          </cell>
          <cell r="U120" t="str">
            <v>PRC</v>
          </cell>
          <cell r="V120" t="str">
            <v>RPR</v>
          </cell>
        </row>
        <row r="121">
          <cell r="A121" t="str">
            <v>EESD-ENERGY</v>
          </cell>
          <cell r="B121" t="str">
            <v>ERK5-CT-1999-00026</v>
          </cell>
          <cell r="C121" t="str">
            <v>1.1.4.-5.</v>
          </cell>
          <cell r="D121" t="str">
            <v>Research Projects</v>
          </cell>
          <cell r="E121" t="str">
            <v>Decentralized Power Generation Plants Based On Planar Sofc Technology - Proof Of Concept ('ProCon')</v>
          </cell>
          <cell r="F121">
            <v>2972000</v>
          </cell>
          <cell r="G121">
            <v>1486000</v>
          </cell>
          <cell r="H121">
            <v>36606</v>
          </cell>
          <cell r="I121">
            <v>4</v>
          </cell>
          <cell r="J121">
            <v>1</v>
          </cell>
          <cell r="K121" t="str">
            <v>Principal Contractor</v>
          </cell>
          <cell r="L121" t="str">
            <v>PROTOTECH AS</v>
          </cell>
          <cell r="M121" t="str">
            <v>Fantoftvegen, 38</v>
          </cell>
          <cell r="N121" t="str">
            <v>5892</v>
          </cell>
          <cell r="O121" t="str">
            <v>BERGEN</v>
          </cell>
          <cell r="P121" t="str">
            <v>NO</v>
          </cell>
          <cell r="R121">
            <v>800000</v>
          </cell>
          <cell r="S121">
            <v>400000</v>
          </cell>
          <cell r="T121" t="str">
            <v>OTH</v>
          </cell>
          <cell r="U121" t="str">
            <v>PRC</v>
          </cell>
          <cell r="V121" t="str">
            <v>BES</v>
          </cell>
        </row>
        <row r="122">
          <cell r="A122" t="str">
            <v>EESD-ENERGY</v>
          </cell>
          <cell r="B122" t="str">
            <v>ERK6-CT-1999-00005</v>
          </cell>
          <cell r="C122" t="str">
            <v>1.1.4.-6.</v>
          </cell>
          <cell r="D122" t="str">
            <v>Research Projects</v>
          </cell>
          <cell r="E122" t="str">
            <v>A Direct Route To Produce Solar Grade Silicon At Low Cost ('SOLSILC')</v>
          </cell>
          <cell r="F122">
            <v>2179031</v>
          </cell>
          <cell r="G122">
            <v>1089515</v>
          </cell>
          <cell r="H122">
            <v>36585</v>
          </cell>
          <cell r="I122">
            <v>4</v>
          </cell>
          <cell r="J122">
            <v>1</v>
          </cell>
          <cell r="K122" t="str">
            <v>Principal Contractor</v>
          </cell>
          <cell r="L122" t="str">
            <v xml:space="preserve">SINTEF </v>
          </cell>
          <cell r="M122" t="str">
            <v>Strindveien  4</v>
          </cell>
          <cell r="N122" t="str">
            <v>7465</v>
          </cell>
          <cell r="O122" t="str">
            <v>TRONDHEIM</v>
          </cell>
          <cell r="P122" t="str">
            <v>NO</v>
          </cell>
          <cell r="R122">
            <v>700410</v>
          </cell>
          <cell r="S122">
            <v>350205</v>
          </cell>
          <cell r="T122" t="str">
            <v>REC</v>
          </cell>
          <cell r="U122" t="str">
            <v>PRC</v>
          </cell>
          <cell r="V122" t="str">
            <v>RPR</v>
          </cell>
        </row>
        <row r="123">
          <cell r="A123" t="str">
            <v>EESD-ENERGY</v>
          </cell>
          <cell r="B123" t="str">
            <v>ERK6-CT-1999-00017</v>
          </cell>
          <cell r="C123" t="str">
            <v>1.1.4.-6.</v>
          </cell>
          <cell r="D123" t="str">
            <v>Research Projects</v>
          </cell>
          <cell r="E123" t="str">
            <v>Wind Energy Mapping using Synthetic Aperture Radar ('Wemsar')</v>
          </cell>
          <cell r="F123">
            <v>1192243</v>
          </cell>
          <cell r="G123">
            <v>596122</v>
          </cell>
          <cell r="H123">
            <v>36561</v>
          </cell>
          <cell r="I123">
            <v>5</v>
          </cell>
          <cell r="J123">
            <v>2</v>
          </cell>
          <cell r="K123" t="str">
            <v>Prime Contractor</v>
          </cell>
          <cell r="L123" t="str">
            <v>NANSEN ENVIRONMENTAL AND REMOTE SENSING CENTER</v>
          </cell>
          <cell r="M123" t="str">
            <v>Edvard Griegsvej 3a</v>
          </cell>
          <cell r="N123" t="str">
            <v>5059</v>
          </cell>
          <cell r="O123" t="str">
            <v>BERGEN</v>
          </cell>
          <cell r="P123" t="str">
            <v>NO</v>
          </cell>
          <cell r="R123">
            <v>485400</v>
          </cell>
          <cell r="S123">
            <v>242700</v>
          </cell>
          <cell r="T123" t="str">
            <v>REC</v>
          </cell>
          <cell r="U123" t="str">
            <v>PNP</v>
          </cell>
          <cell r="V123" t="str">
            <v>RPN</v>
          </cell>
        </row>
        <row r="124">
          <cell r="A124" t="str">
            <v>EESD-ENERGY</v>
          </cell>
          <cell r="B124" t="str">
            <v>ERK6-CT-1999-00017</v>
          </cell>
          <cell r="C124" t="str">
            <v>1.1.4.-6.</v>
          </cell>
          <cell r="D124" t="str">
            <v>Research Projects</v>
          </cell>
          <cell r="E124" t="str">
            <v>Wind Energy Mapping using Synthetic Aperture Radar ('Wemsar')</v>
          </cell>
          <cell r="F124">
            <v>1192243</v>
          </cell>
          <cell r="G124">
            <v>596122</v>
          </cell>
          <cell r="H124">
            <v>36561</v>
          </cell>
          <cell r="I124">
            <v>5</v>
          </cell>
          <cell r="K124" t="str">
            <v>Principal Contractor</v>
          </cell>
          <cell r="L124" t="str">
            <v>TERRA ORBIT AS</v>
          </cell>
          <cell r="M124" t="str">
            <v>Edv. Griegsvei 3A</v>
          </cell>
          <cell r="N124" t="str">
            <v>5059</v>
          </cell>
          <cell r="O124" t="str">
            <v>BERGEN</v>
          </cell>
          <cell r="P124" t="str">
            <v>NO</v>
          </cell>
          <cell r="R124">
            <v>120500</v>
          </cell>
          <cell r="S124">
            <v>60250</v>
          </cell>
          <cell r="T124" t="str">
            <v>OTH</v>
          </cell>
          <cell r="U124" t="str">
            <v>PRC</v>
          </cell>
          <cell r="V124" t="str">
            <v>BES</v>
          </cell>
        </row>
        <row r="125">
          <cell r="A125" t="str">
            <v>EESD-ENERGY</v>
          </cell>
          <cell r="B125" t="str">
            <v>NNE5/113/2000</v>
          </cell>
          <cell r="C125" t="str">
            <v>EESD-2000-6.1.4</v>
          </cell>
          <cell r="D125" t="str">
            <v>Demonstration Projects</v>
          </cell>
          <cell r="E125" t="str">
            <v>Clean Urban Transport For Europe</v>
          </cell>
          <cell r="F125">
            <v>52438453</v>
          </cell>
          <cell r="G125">
            <v>18551209</v>
          </cell>
          <cell r="H125">
            <v>37218</v>
          </cell>
          <cell r="I125">
            <v>28</v>
          </cell>
          <cell r="J125">
            <v>2</v>
          </cell>
          <cell r="K125" t="str">
            <v>Principal Contractor</v>
          </cell>
          <cell r="L125" t="str">
            <v>NORSK HYDRO ASA</v>
          </cell>
          <cell r="M125" t="str">
            <v>Bygdoy Alle 2</v>
          </cell>
          <cell r="N125" t="str">
            <v>0240</v>
          </cell>
          <cell r="O125" t="str">
            <v>OSLO</v>
          </cell>
          <cell r="P125" t="str">
            <v>NO</v>
          </cell>
          <cell r="Q125" t="str">
            <v>N/A</v>
          </cell>
          <cell r="R125">
            <v>323795</v>
          </cell>
          <cell r="S125">
            <v>113328</v>
          </cell>
          <cell r="T125" t="str">
            <v>OTH</v>
          </cell>
          <cell r="U125" t="str">
            <v>PRC</v>
          </cell>
          <cell r="V125" t="str">
            <v>BES</v>
          </cell>
        </row>
        <row r="126">
          <cell r="A126" t="str">
            <v>EESD-ENERGY</v>
          </cell>
          <cell r="B126" t="str">
            <v>NNE5/113/2000</v>
          </cell>
          <cell r="C126" t="str">
            <v>EESD-2000-6.1.4</v>
          </cell>
          <cell r="D126" t="str">
            <v>Demonstration Projects</v>
          </cell>
          <cell r="E126" t="str">
            <v>Clean Urban Transport For Europe</v>
          </cell>
          <cell r="F126">
            <v>52438453</v>
          </cell>
          <cell r="G126">
            <v>18551209</v>
          </cell>
          <cell r="H126">
            <v>37218</v>
          </cell>
          <cell r="I126">
            <v>28</v>
          </cell>
          <cell r="K126" t="str">
            <v>Principal Contractor</v>
          </cell>
          <cell r="L126" t="str">
            <v>STATKRAFT SF</v>
          </cell>
          <cell r="M126" t="str">
            <v>Veritasveien.26 - 494</v>
          </cell>
          <cell r="N126" t="str">
            <v>1323</v>
          </cell>
          <cell r="O126" t="str">
            <v>HOEVIK</v>
          </cell>
          <cell r="P126" t="str">
            <v>NO</v>
          </cell>
          <cell r="R126">
            <v>56212</v>
          </cell>
          <cell r="S126">
            <v>19674</v>
          </cell>
          <cell r="T126" t="str">
            <v>OTH</v>
          </cell>
          <cell r="U126" t="str">
            <v>PUC</v>
          </cell>
          <cell r="V126" t="str">
            <v>PUS</v>
          </cell>
        </row>
        <row r="127">
          <cell r="A127" t="str">
            <v>EESD-ENERGY</v>
          </cell>
          <cell r="B127" t="str">
            <v>NNE5/126/2000</v>
          </cell>
          <cell r="C127" t="str">
            <v>EESD-2000-8.1.1</v>
          </cell>
          <cell r="D127" t="str">
            <v>Classical Accompanying Measures</v>
          </cell>
          <cell r="E127" t="str">
            <v>Renewable Energy: Best Practice Projects Yearbook'00</v>
          </cell>
          <cell r="F127">
            <v>200000</v>
          </cell>
          <cell r="G127">
            <v>100000</v>
          </cell>
          <cell r="H127">
            <v>37055</v>
          </cell>
          <cell r="I127">
            <v>4</v>
          </cell>
          <cell r="J127">
            <v>1</v>
          </cell>
          <cell r="K127" t="str">
            <v>Principal Contractor</v>
          </cell>
          <cell r="L127" t="str">
            <v>INSTITUTT FOR ENERGITEKNIKK</v>
          </cell>
          <cell r="M127" t="str">
            <v>Instituttveien 18 - POBox 40</v>
          </cell>
          <cell r="N127" t="str">
            <v>2027</v>
          </cell>
          <cell r="O127" t="str">
            <v>KJELLER</v>
          </cell>
          <cell r="P127" t="str">
            <v>NO</v>
          </cell>
          <cell r="R127">
            <v>39500</v>
          </cell>
          <cell r="S127">
            <v>19750</v>
          </cell>
          <cell r="T127" t="str">
            <v>REC</v>
          </cell>
          <cell r="U127" t="str">
            <v>PNP</v>
          </cell>
          <cell r="V127" t="str">
            <v>RPN</v>
          </cell>
        </row>
        <row r="128">
          <cell r="A128" t="str">
            <v>EESD-ENERGY</v>
          </cell>
          <cell r="B128" t="str">
            <v>NNE5/18/1999</v>
          </cell>
          <cell r="C128" t="str">
            <v>EESD-1999-6.1.3</v>
          </cell>
          <cell r="D128" t="str">
            <v>Demonstration Projects</v>
          </cell>
          <cell r="E128" t="str">
            <v>Large High Rise Reconversion Housing</v>
          </cell>
          <cell r="F128">
            <v>5450000</v>
          </cell>
          <cell r="G128">
            <v>1900000</v>
          </cell>
          <cell r="H128">
            <v>36738</v>
          </cell>
          <cell r="I128">
            <v>11</v>
          </cell>
          <cell r="J128">
            <v>2</v>
          </cell>
          <cell r="K128" t="str">
            <v>Sub-contractor</v>
          </cell>
          <cell r="L128" t="str">
            <v>Arkitektkontoret GASA AS</v>
          </cell>
          <cell r="M128" t="str">
            <v>Nedre Slottsgt. 11</v>
          </cell>
          <cell r="N128" t="str">
            <v>0157</v>
          </cell>
          <cell r="O128" t="str">
            <v>OSLO</v>
          </cell>
          <cell r="P128" t="str">
            <v>NO</v>
          </cell>
          <cell r="Q128" t="str">
            <v>N/A</v>
          </cell>
          <cell r="R128">
            <v>0</v>
          </cell>
          <cell r="S128">
            <v>0</v>
          </cell>
          <cell r="T128" t="str">
            <v>OTH</v>
          </cell>
          <cell r="U128" t="str">
            <v>PRC</v>
          </cell>
          <cell r="V128" t="str">
            <v>BES</v>
          </cell>
        </row>
        <row r="129">
          <cell r="A129" t="str">
            <v>EESD-ENERGY</v>
          </cell>
          <cell r="B129" t="str">
            <v>NNE5/18/1999</v>
          </cell>
          <cell r="C129" t="str">
            <v>EESD-1999-6.1.3</v>
          </cell>
          <cell r="D129" t="str">
            <v>Demonstration Projects</v>
          </cell>
          <cell r="E129" t="str">
            <v>Large High Rise Reconversion Housing</v>
          </cell>
          <cell r="F129">
            <v>5450000</v>
          </cell>
          <cell r="G129">
            <v>1900000</v>
          </cell>
          <cell r="H129">
            <v>36738</v>
          </cell>
          <cell r="I129">
            <v>11</v>
          </cell>
          <cell r="K129" t="str">
            <v>Principal Contractor</v>
          </cell>
          <cell r="L129" t="str">
            <v>Pilestredet Park Boligutbygging ANS</v>
          </cell>
          <cell r="M129" t="str">
            <v>St Olavs Gate 21 B</v>
          </cell>
          <cell r="N129" t="str">
            <v>0107</v>
          </cell>
          <cell r="O129" t="str">
            <v>OSLO</v>
          </cell>
          <cell r="P129" t="str">
            <v>NO</v>
          </cell>
          <cell r="Q129" t="str">
            <v>N/A</v>
          </cell>
          <cell r="R129">
            <v>1270969</v>
          </cell>
          <cell r="S129">
            <v>443090</v>
          </cell>
          <cell r="T129" t="str">
            <v>OTH</v>
          </cell>
          <cell r="U129" t="str">
            <v>PRC</v>
          </cell>
          <cell r="V129" t="str">
            <v>BES</v>
          </cell>
        </row>
        <row r="130">
          <cell r="A130" t="str">
            <v>EESD-ENERGY</v>
          </cell>
          <cell r="B130" t="str">
            <v>NNE5/20071/1999</v>
          </cell>
          <cell r="C130" t="str">
            <v>EESD-1999-6.4.1</v>
          </cell>
          <cell r="D130" t="str">
            <v>Demonstration Projects</v>
          </cell>
          <cell r="E130" t="str">
            <v>Air Injection To Boost Oil Production From Mature North Sea Fields</v>
          </cell>
          <cell r="F130">
            <v>12178000</v>
          </cell>
          <cell r="G130">
            <v>1985000</v>
          </cell>
          <cell r="H130">
            <v>37082</v>
          </cell>
          <cell r="I130">
            <v>7</v>
          </cell>
          <cell r="J130">
            <v>4</v>
          </cell>
          <cell r="K130" t="str">
            <v>Assistant Contractor</v>
          </cell>
          <cell r="L130" t="str">
            <v>HALLIBURTON AS</v>
          </cell>
          <cell r="M130" t="str">
            <v>Eldfiskvegen 1 - 200</v>
          </cell>
          <cell r="N130" t="str">
            <v>4065</v>
          </cell>
          <cell r="O130" t="str">
            <v>STAVANGER</v>
          </cell>
          <cell r="P130" t="str">
            <v>NO</v>
          </cell>
          <cell r="R130">
            <v>550004</v>
          </cell>
          <cell r="S130">
            <v>151960</v>
          </cell>
          <cell r="T130" t="str">
            <v>OTH</v>
          </cell>
          <cell r="U130" t="str">
            <v>INO</v>
          </cell>
          <cell r="V130" t="str">
            <v>PUS</v>
          </cell>
        </row>
        <row r="131">
          <cell r="A131" t="str">
            <v>EESD-ENERGY</v>
          </cell>
          <cell r="B131" t="str">
            <v>NNE5/20071/1999</v>
          </cell>
          <cell r="C131" t="str">
            <v>EESD-1999-6.4.1</v>
          </cell>
          <cell r="D131" t="str">
            <v>Demonstration Projects</v>
          </cell>
          <cell r="E131" t="str">
            <v>Air Injection To Boost Oil Production From Mature North Sea Fields</v>
          </cell>
          <cell r="F131">
            <v>12178000</v>
          </cell>
          <cell r="G131">
            <v>1985000</v>
          </cell>
          <cell r="H131">
            <v>37082</v>
          </cell>
          <cell r="I131">
            <v>7</v>
          </cell>
          <cell r="K131" t="str">
            <v>Assistant Contractor</v>
          </cell>
          <cell r="L131" t="str">
            <v>PETEC SOFTWARE &amp; SERVICES AS</v>
          </cell>
          <cell r="M131" t="str">
            <v>Prof. Olav Hanssensvei 15</v>
          </cell>
          <cell r="N131" t="str">
            <v>N-4091</v>
          </cell>
          <cell r="O131" t="str">
            <v>STAVANGER</v>
          </cell>
          <cell r="P131" t="str">
            <v>NO</v>
          </cell>
          <cell r="R131">
            <v>300000</v>
          </cell>
          <cell r="S131">
            <v>90000</v>
          </cell>
          <cell r="T131" t="str">
            <v>OTH</v>
          </cell>
          <cell r="U131" t="str">
            <v>PRC</v>
          </cell>
          <cell r="V131" t="str">
            <v>BES</v>
          </cell>
        </row>
        <row r="132">
          <cell r="A132" t="str">
            <v>EESD-ENERGY</v>
          </cell>
          <cell r="B132" t="str">
            <v>NNE5/20071/1999</v>
          </cell>
          <cell r="C132" t="str">
            <v>EESD-1999-6.4.1</v>
          </cell>
          <cell r="D132" t="str">
            <v>Demonstration Projects</v>
          </cell>
          <cell r="E132" t="str">
            <v>Air Injection To Boost Oil Production From Mature North Sea Fields</v>
          </cell>
          <cell r="F132">
            <v>12178000</v>
          </cell>
          <cell r="G132">
            <v>1985000</v>
          </cell>
          <cell r="H132">
            <v>37082</v>
          </cell>
          <cell r="I132">
            <v>7</v>
          </cell>
          <cell r="K132" t="str">
            <v>Principal Contractor</v>
          </cell>
          <cell r="L132" t="str">
            <v>PHILLIPS PETROLEUM COMPANY NORWAY</v>
          </cell>
          <cell r="M132" t="str">
            <v>Industriveien - PO Box 220</v>
          </cell>
          <cell r="N132" t="str">
            <v>4098</v>
          </cell>
          <cell r="O132" t="str">
            <v>TANANGER</v>
          </cell>
          <cell r="P132" t="str">
            <v>NO</v>
          </cell>
          <cell r="R132">
            <v>9449652</v>
          </cell>
          <cell r="S132">
            <v>952524</v>
          </cell>
          <cell r="T132" t="str">
            <v>OTH</v>
          </cell>
          <cell r="U132" t="str">
            <v>PRC</v>
          </cell>
          <cell r="V132" t="str">
            <v>BES</v>
          </cell>
        </row>
        <row r="133">
          <cell r="A133" t="str">
            <v>EESD-ENERGY</v>
          </cell>
          <cell r="B133" t="str">
            <v>NNE5/20071/1999</v>
          </cell>
          <cell r="C133" t="str">
            <v>EESD-1999-6.4.1</v>
          </cell>
          <cell r="D133" t="str">
            <v>Demonstration Projects</v>
          </cell>
          <cell r="E133" t="str">
            <v>Air Injection To Boost Oil Production From Mature North Sea Fields</v>
          </cell>
          <cell r="F133">
            <v>12178000</v>
          </cell>
          <cell r="G133">
            <v>1985000</v>
          </cell>
          <cell r="H133">
            <v>37082</v>
          </cell>
          <cell r="I133">
            <v>7</v>
          </cell>
          <cell r="K133" t="str">
            <v>Prime Contractor</v>
          </cell>
          <cell r="L133" t="str">
            <v>ROGALAND RESEARCH</v>
          </cell>
          <cell r="M133" t="str">
            <v>Prof. Olav Hanssens vei 15 - Box 2503 Ulland</v>
          </cell>
          <cell r="N133" t="str">
            <v>N-4020</v>
          </cell>
          <cell r="O133" t="str">
            <v>STAVANGER</v>
          </cell>
          <cell r="P133" t="str">
            <v>NO</v>
          </cell>
          <cell r="R133">
            <v>650326</v>
          </cell>
          <cell r="S133">
            <v>227610</v>
          </cell>
          <cell r="T133" t="str">
            <v>OTH</v>
          </cell>
          <cell r="U133" t="str">
            <v>PNP</v>
          </cell>
          <cell r="V133" t="str">
            <v>PNP</v>
          </cell>
        </row>
        <row r="134">
          <cell r="A134" t="str">
            <v>EESD-ENERGY</v>
          </cell>
          <cell r="B134" t="str">
            <v>NNE5/20081/1999</v>
          </cell>
          <cell r="C134" t="str">
            <v>EESD-1999-6.4.1</v>
          </cell>
          <cell r="D134" t="str">
            <v>Combined Projects</v>
          </cell>
          <cell r="E134" t="str">
            <v>Novel Modelled Analogue Data For More Efficient Exploitation Of Deepwater Hydrocarbon Reservoirs</v>
          </cell>
          <cell r="F134">
            <v>3204078</v>
          </cell>
          <cell r="G134">
            <v>1599297</v>
          </cell>
          <cell r="H134">
            <v>37008</v>
          </cell>
          <cell r="I134">
            <v>7</v>
          </cell>
          <cell r="J134">
            <v>1</v>
          </cell>
          <cell r="K134" t="str">
            <v>Principal Contractor</v>
          </cell>
          <cell r="M134" t="str">
            <v>Forusbeen 50</v>
          </cell>
          <cell r="N134" t="str">
            <v>4035</v>
          </cell>
          <cell r="O134" t="str">
            <v>STAVANGER</v>
          </cell>
          <cell r="P134" t="str">
            <v>NO</v>
          </cell>
          <cell r="Q134" t="str">
            <v>N/A</v>
          </cell>
          <cell r="R134">
            <v>681473</v>
          </cell>
          <cell r="S134">
            <v>272589</v>
          </cell>
          <cell r="T134" t="str">
            <v>OTH</v>
          </cell>
          <cell r="U134" t="str">
            <v>PRC</v>
          </cell>
          <cell r="V134" t="str">
            <v>BES</v>
          </cell>
        </row>
        <row r="135">
          <cell r="A135" t="str">
            <v>EESD-ENERGY</v>
          </cell>
          <cell r="B135" t="str">
            <v>NNE5/20091/1999</v>
          </cell>
          <cell r="C135" t="str">
            <v>EESD-1999-6.4.1</v>
          </cell>
          <cell r="D135" t="str">
            <v>Combined Projects</v>
          </cell>
          <cell r="E135" t="str">
            <v>Non Conductive Mud Imager</v>
          </cell>
          <cell r="F135">
            <v>2785615</v>
          </cell>
          <cell r="G135">
            <v>1100317</v>
          </cell>
          <cell r="H135">
            <v>37195</v>
          </cell>
          <cell r="I135">
            <v>4</v>
          </cell>
          <cell r="J135">
            <v>2</v>
          </cell>
          <cell r="K135" t="str">
            <v>Principal Contractor</v>
          </cell>
          <cell r="L135" t="str">
            <v>NORSK HYDRO ASA</v>
          </cell>
          <cell r="M135" t="str">
            <v>Bygdoy Alle 2</v>
          </cell>
          <cell r="N135" t="str">
            <v>N-0240</v>
          </cell>
          <cell r="O135" t="str">
            <v>OSLO</v>
          </cell>
          <cell r="P135" t="str">
            <v>NO</v>
          </cell>
          <cell r="R135">
            <v>116097</v>
          </cell>
          <cell r="S135">
            <v>45859</v>
          </cell>
          <cell r="T135" t="str">
            <v>OTH</v>
          </cell>
          <cell r="U135" t="str">
            <v>PRC</v>
          </cell>
          <cell r="V135" t="str">
            <v>BES</v>
          </cell>
        </row>
        <row r="136">
          <cell r="A136" t="str">
            <v>EESD-ENERGY</v>
          </cell>
          <cell r="B136" t="str">
            <v>NNE5/20091/1999</v>
          </cell>
          <cell r="C136" t="str">
            <v>EESD-1999-6.4.1</v>
          </cell>
          <cell r="D136" t="str">
            <v>Combined Projects</v>
          </cell>
          <cell r="E136" t="str">
            <v>Non Conductive Mud Imager</v>
          </cell>
          <cell r="F136">
            <v>2785615</v>
          </cell>
          <cell r="G136">
            <v>1100317</v>
          </cell>
          <cell r="H136">
            <v>37195</v>
          </cell>
          <cell r="I136">
            <v>4</v>
          </cell>
          <cell r="K136" t="str">
            <v>Principal Contractor</v>
          </cell>
          <cell r="L136" t="str">
            <v>SINTEF ELECTRONICS AND CYBERNETICS</v>
          </cell>
          <cell r="M136" t="str">
            <v>Forskningsveien, 1</v>
          </cell>
          <cell r="N136" t="str">
            <v>N-0314</v>
          </cell>
          <cell r="O136" t="str">
            <v>OSLO</v>
          </cell>
          <cell r="P136" t="str">
            <v>NO</v>
          </cell>
          <cell r="R136">
            <v>847375</v>
          </cell>
          <cell r="S136">
            <v>334713</v>
          </cell>
          <cell r="T136" t="str">
            <v>REC</v>
          </cell>
          <cell r="U136" t="str">
            <v>PRC</v>
          </cell>
          <cell r="V136" t="str">
            <v>RPR</v>
          </cell>
        </row>
        <row r="137">
          <cell r="A137" t="str">
            <v>EESD-ENERGY</v>
          </cell>
          <cell r="B137" t="str">
            <v>NNE5/20112/1999</v>
          </cell>
          <cell r="C137" t="str">
            <v>EESD-1999-6.4.1</v>
          </cell>
          <cell r="D137" t="str">
            <v>Combined Projects</v>
          </cell>
          <cell r="E137" t="str">
            <v>Quasi-natural Consolidation Of Unconsolidated Or Poorly Consolidated Oil Formations</v>
          </cell>
          <cell r="F137">
            <v>1648320</v>
          </cell>
          <cell r="G137">
            <v>749998</v>
          </cell>
          <cell r="H137">
            <v>37040</v>
          </cell>
          <cell r="I137">
            <v>5</v>
          </cell>
          <cell r="J137">
            <v>4</v>
          </cell>
          <cell r="K137" t="str">
            <v>Principal Contractor</v>
          </cell>
          <cell r="L137" t="str">
            <v>NORSK HYDRO ASA</v>
          </cell>
          <cell r="M137" t="str">
            <v>Bygdoy Alle 2</v>
          </cell>
          <cell r="N137" t="str">
            <v>0240</v>
          </cell>
          <cell r="O137" t="str">
            <v>OSLO</v>
          </cell>
          <cell r="P137" t="str">
            <v>NO</v>
          </cell>
          <cell r="Q137" t="str">
            <v>N/A</v>
          </cell>
          <cell r="R137">
            <v>714000</v>
          </cell>
          <cell r="S137">
            <v>249900</v>
          </cell>
          <cell r="T137" t="str">
            <v>OTH</v>
          </cell>
          <cell r="U137" t="str">
            <v>PRC</v>
          </cell>
          <cell r="V137" t="str">
            <v>BES</v>
          </cell>
        </row>
        <row r="138">
          <cell r="A138" t="str">
            <v>EESD-ENERGY</v>
          </cell>
          <cell r="B138" t="str">
            <v>NNE5/20112/1999</v>
          </cell>
          <cell r="C138" t="str">
            <v>EESD-1999-6.4.1</v>
          </cell>
          <cell r="D138" t="str">
            <v>Combined Projects</v>
          </cell>
          <cell r="E138" t="str">
            <v>Quasi-natural Consolidation Of Unconsolidated Or Poorly Consolidated Oil Formations</v>
          </cell>
          <cell r="F138">
            <v>1648320</v>
          </cell>
          <cell r="G138">
            <v>749998</v>
          </cell>
          <cell r="H138">
            <v>37040</v>
          </cell>
          <cell r="I138">
            <v>5</v>
          </cell>
          <cell r="K138" t="str">
            <v>Principal Contractor</v>
          </cell>
          <cell r="L138" t="str">
            <v>NTNU</v>
          </cell>
          <cell r="M138" t="str">
            <v>Hogskoleringen 1</v>
          </cell>
          <cell r="N138" t="str">
            <v>7491</v>
          </cell>
          <cell r="O138" t="str">
            <v>TRONDHEIM</v>
          </cell>
          <cell r="P138" t="str">
            <v>NO</v>
          </cell>
          <cell r="R138">
            <v>185200</v>
          </cell>
          <cell r="S138">
            <v>185200</v>
          </cell>
          <cell r="T138" t="str">
            <v>HES</v>
          </cell>
          <cell r="U138" t="str">
            <v>GOV</v>
          </cell>
          <cell r="V138" t="str">
            <v>HES</v>
          </cell>
        </row>
        <row r="139">
          <cell r="A139" t="str">
            <v>EESD-ENERGY</v>
          </cell>
          <cell r="B139" t="str">
            <v>NNE5/20112/1999</v>
          </cell>
          <cell r="C139" t="str">
            <v>EESD-1999-6.4.1</v>
          </cell>
          <cell r="D139" t="str">
            <v>Combined Projects</v>
          </cell>
          <cell r="E139" t="str">
            <v>Quasi-natural Consolidation Of Unconsolidated Or Poorly Consolidated Oil Formations</v>
          </cell>
          <cell r="F139">
            <v>1648320</v>
          </cell>
          <cell r="G139">
            <v>749998</v>
          </cell>
          <cell r="H139">
            <v>37040</v>
          </cell>
          <cell r="I139">
            <v>5</v>
          </cell>
          <cell r="K139" t="str">
            <v>Prime Contractor</v>
          </cell>
          <cell r="L139" t="str">
            <v>SCHLUMBERGER NORGE A/S.</v>
          </cell>
          <cell r="M139" t="str">
            <v>Hammaren 23, Tananger</v>
          </cell>
          <cell r="N139" t="str">
            <v>4068</v>
          </cell>
          <cell r="O139" t="str">
            <v>STAVANGER</v>
          </cell>
          <cell r="P139" t="str">
            <v>NO</v>
          </cell>
          <cell r="R139">
            <v>320172</v>
          </cell>
          <cell r="S139">
            <v>112059</v>
          </cell>
          <cell r="T139" t="str">
            <v>OTH</v>
          </cell>
          <cell r="U139" t="str">
            <v>INO</v>
          </cell>
          <cell r="V139" t="str">
            <v>PUS</v>
          </cell>
        </row>
        <row r="140">
          <cell r="A140" t="str">
            <v>EESD-ENERGY</v>
          </cell>
          <cell r="B140" t="str">
            <v>NNE5/20112/1999</v>
          </cell>
          <cell r="C140" t="str">
            <v>EESD-1999-6.4.1</v>
          </cell>
          <cell r="D140" t="str">
            <v>Combined Projects</v>
          </cell>
          <cell r="E140" t="str">
            <v>Quasi-natural Consolidation Of Unconsolidated Or Poorly Consolidated Oil Formations</v>
          </cell>
          <cell r="F140">
            <v>1648320</v>
          </cell>
          <cell r="G140">
            <v>749998</v>
          </cell>
          <cell r="H140">
            <v>37040</v>
          </cell>
          <cell r="I140">
            <v>5</v>
          </cell>
          <cell r="K140" t="str">
            <v>Principal Contractor</v>
          </cell>
          <cell r="L140" t="str">
            <v>TR OIL SERVICES AS</v>
          </cell>
          <cell r="M140" t="str">
            <v>Lars Hillesgt. 20A</v>
          </cell>
          <cell r="N140" t="str">
            <v>5837</v>
          </cell>
          <cell r="O140" t="str">
            <v>BERGER</v>
          </cell>
          <cell r="P140" t="str">
            <v>NO</v>
          </cell>
          <cell r="R140">
            <v>77550</v>
          </cell>
          <cell r="S140">
            <v>27142</v>
          </cell>
          <cell r="T140" t="str">
            <v>OTH</v>
          </cell>
          <cell r="U140" t="str">
            <v>PRC</v>
          </cell>
          <cell r="V140" t="str">
            <v>BES</v>
          </cell>
        </row>
        <row r="141">
          <cell r="A141" t="str">
            <v>EESD-ENERGY</v>
          </cell>
          <cell r="B141" t="str">
            <v>NNE5/20128/1999</v>
          </cell>
          <cell r="C141" t="str">
            <v>EESD-1999-5.1.4</v>
          </cell>
          <cell r="D141" t="str">
            <v>Demonstration Projects</v>
          </cell>
          <cell r="E141" t="str">
            <v>Optimised Microturbine Energy Systems</v>
          </cell>
          <cell r="F141">
            <v>4066864</v>
          </cell>
          <cell r="G141">
            <v>1553542</v>
          </cell>
          <cell r="H141">
            <v>37105</v>
          </cell>
          <cell r="I141">
            <v>6</v>
          </cell>
          <cell r="J141">
            <v>1</v>
          </cell>
          <cell r="K141" t="str">
            <v>Assistant Contractor</v>
          </cell>
          <cell r="L141" t="str">
            <v>STATOIL ASA</v>
          </cell>
          <cell r="M141" t="str">
            <v>Arkitekt Ebbells vei 10, Rotvoll</v>
          </cell>
          <cell r="N141" t="str">
            <v>7005</v>
          </cell>
          <cell r="O141" t="str">
            <v>TRONDHEIM</v>
          </cell>
          <cell r="P141" t="str">
            <v>NO</v>
          </cell>
          <cell r="Q141" t="str">
            <v>N/A</v>
          </cell>
          <cell r="R141">
            <v>386457</v>
          </cell>
          <cell r="S141">
            <v>139369</v>
          </cell>
          <cell r="T141" t="str">
            <v>REC</v>
          </cell>
          <cell r="U141" t="str">
            <v>PRC</v>
          </cell>
          <cell r="V141" t="str">
            <v>RPR</v>
          </cell>
        </row>
        <row r="142">
          <cell r="A142" t="str">
            <v>EESD-ENERGY</v>
          </cell>
          <cell r="B142" t="str">
            <v>NNE5/20184/1999</v>
          </cell>
          <cell r="C142" t="str">
            <v>EESD-1999-6.4.1</v>
          </cell>
          <cell r="D142" t="str">
            <v>Demonstration Projects</v>
          </cell>
          <cell r="E142" t="str">
            <v>Development Of A Low-cost, Remotely Controlled Hydraulic Valve System For Increasing Recovery Rates From Hydrocarbon Res</v>
          </cell>
          <cell r="F142">
            <v>2160300</v>
          </cell>
          <cell r="G142">
            <v>756105</v>
          </cell>
          <cell r="H142">
            <v>37008</v>
          </cell>
          <cell r="I142">
            <v>4</v>
          </cell>
          <cell r="J142">
            <v>3</v>
          </cell>
          <cell r="K142" t="str">
            <v>Sub-contractor</v>
          </cell>
          <cell r="L142" t="str">
            <v>ROGALAND RESEARCH</v>
          </cell>
          <cell r="M142" t="str">
            <v>Prof. Olav Hanssensvei 15 - 2503 Ullandhaug</v>
          </cell>
          <cell r="N142" t="str">
            <v>4091</v>
          </cell>
          <cell r="O142" t="str">
            <v>STAVANGER</v>
          </cell>
          <cell r="P142" t="str">
            <v>NO</v>
          </cell>
          <cell r="R142">
            <v>0</v>
          </cell>
          <cell r="S142">
            <v>0</v>
          </cell>
          <cell r="T142" t="str">
            <v>OTH</v>
          </cell>
          <cell r="U142" t="str">
            <v>PNP</v>
          </cell>
          <cell r="V142" t="str">
            <v>PNP</v>
          </cell>
        </row>
        <row r="143">
          <cell r="A143" t="str">
            <v>EESD-ENERGY</v>
          </cell>
          <cell r="B143" t="str">
            <v>NNE5/20184/1999</v>
          </cell>
          <cell r="C143" t="str">
            <v>EESD-1999-6.4.1</v>
          </cell>
          <cell r="D143" t="str">
            <v>Demonstration Projects</v>
          </cell>
          <cell r="E143" t="str">
            <v>Development Of A Low-cost, Remotely Controlled Hydraulic Valve System For Increasing Recovery Rates From Hydrocarbon Res</v>
          </cell>
          <cell r="F143">
            <v>2160300</v>
          </cell>
          <cell r="G143">
            <v>756105</v>
          </cell>
          <cell r="H143">
            <v>37008</v>
          </cell>
          <cell r="I143">
            <v>4</v>
          </cell>
          <cell r="K143" t="str">
            <v>Principal Contractor</v>
          </cell>
          <cell r="L143" t="str">
            <v>STATOIL ASA</v>
          </cell>
          <cell r="N143" t="str">
            <v>4035</v>
          </cell>
          <cell r="O143" t="str">
            <v>STAVANGER</v>
          </cell>
          <cell r="P143" t="str">
            <v>NO</v>
          </cell>
          <cell r="Q143" t="str">
            <v>N/A</v>
          </cell>
          <cell r="R143">
            <v>41100</v>
          </cell>
          <cell r="S143">
            <v>14385</v>
          </cell>
          <cell r="T143" t="str">
            <v>OTH</v>
          </cell>
          <cell r="U143" t="str">
            <v>PUC</v>
          </cell>
          <cell r="V143" t="str">
            <v>PUS</v>
          </cell>
        </row>
        <row r="144">
          <cell r="A144" t="str">
            <v>EESD-ENERGY</v>
          </cell>
          <cell r="B144" t="str">
            <v>NNE5/20184/1999</v>
          </cell>
          <cell r="C144" t="str">
            <v>EESD-1999-6.4.1</v>
          </cell>
          <cell r="D144" t="str">
            <v>Demonstration Projects</v>
          </cell>
          <cell r="E144" t="str">
            <v>Development Of A Low-cost, Remotely Controlled Hydraulic Valve System For Increasing Recovery Rates From Hydrocarbon Res</v>
          </cell>
          <cell r="F144">
            <v>2160300</v>
          </cell>
          <cell r="G144">
            <v>756105</v>
          </cell>
          <cell r="H144">
            <v>37008</v>
          </cell>
          <cell r="I144">
            <v>4</v>
          </cell>
          <cell r="K144" t="str">
            <v>Prime Contractor</v>
          </cell>
          <cell r="L144" t="str">
            <v>TRIANGLE EQUIPMENT AS</v>
          </cell>
          <cell r="M144" t="str">
            <v>Fabrikkveien 9</v>
          </cell>
          <cell r="N144" t="str">
            <v>4033</v>
          </cell>
          <cell r="O144" t="str">
            <v>STAVANGER</v>
          </cell>
          <cell r="P144" t="str">
            <v>NO</v>
          </cell>
          <cell r="Q144" t="str">
            <v>N/A</v>
          </cell>
          <cell r="R144">
            <v>989600</v>
          </cell>
          <cell r="S144">
            <v>346360</v>
          </cell>
          <cell r="T144" t="str">
            <v>OTH</v>
          </cell>
          <cell r="U144" t="str">
            <v>PRC</v>
          </cell>
          <cell r="V144" t="str">
            <v>BES</v>
          </cell>
        </row>
        <row r="145">
          <cell r="A145" t="str">
            <v>EESD-ENERGY</v>
          </cell>
          <cell r="B145" t="str">
            <v>NNE5/205/2000</v>
          </cell>
          <cell r="C145" t="str">
            <v>EESD-2000-5.3.3</v>
          </cell>
          <cell r="D145" t="str">
            <v>Concerted Actions</v>
          </cell>
          <cell r="E145" t="str">
            <v>Operational Test And Demonstration Of The Renewable Energy Certificate System.</v>
          </cell>
          <cell r="F145">
            <v>1135950</v>
          </cell>
          <cell r="G145">
            <v>445000</v>
          </cell>
          <cell r="H145">
            <v>37005</v>
          </cell>
          <cell r="I145">
            <v>7</v>
          </cell>
          <cell r="J145">
            <v>1</v>
          </cell>
          <cell r="K145" t="str">
            <v>Member</v>
          </cell>
          <cell r="L145" t="str">
            <v>Energieforsyningens fellesorganisasjon</v>
          </cell>
          <cell r="M145" t="str">
            <v>Vollsveien 13H,  POBox 274</v>
          </cell>
          <cell r="N145" t="str">
            <v>N-1326</v>
          </cell>
          <cell r="O145" t="str">
            <v>LYSAKER</v>
          </cell>
          <cell r="P145" t="str">
            <v>NO</v>
          </cell>
          <cell r="R145">
            <v>46000</v>
          </cell>
          <cell r="S145">
            <v>34500</v>
          </cell>
          <cell r="T145" t="str">
            <v>OTH</v>
          </cell>
          <cell r="U145" t="str">
            <v>N/A</v>
          </cell>
          <cell r="V145" t="str">
            <v>N/A</v>
          </cell>
        </row>
        <row r="146">
          <cell r="A146" t="str">
            <v>EESD-ENERGY</v>
          </cell>
          <cell r="B146" t="str">
            <v>NNE5/240/2001</v>
          </cell>
          <cell r="C146" t="str">
            <v>EESD-2001-6.4.3</v>
          </cell>
          <cell r="D146" t="str">
            <v>Combined Projects</v>
          </cell>
          <cell r="E146" t="str">
            <v>Subsea Operations With Automomous Vehicles</v>
          </cell>
          <cell r="F146">
            <v>6622035</v>
          </cell>
          <cell r="G146">
            <v>2699912</v>
          </cell>
          <cell r="H146">
            <v>37292</v>
          </cell>
          <cell r="I146">
            <v>6</v>
          </cell>
          <cell r="J146">
            <v>1</v>
          </cell>
          <cell r="K146" t="str">
            <v>Principal Contractor</v>
          </cell>
          <cell r="L146" t="str">
            <v>OCEANEERING AS</v>
          </cell>
          <cell r="M146" t="str">
            <v>Jaattaavaagen - 8024</v>
          </cell>
          <cell r="N146" t="str">
            <v>N-4068</v>
          </cell>
          <cell r="O146" t="str">
            <v>STAVANGER</v>
          </cell>
          <cell r="P146" t="str">
            <v>NO</v>
          </cell>
          <cell r="R146">
            <v>1972801</v>
          </cell>
          <cell r="S146">
            <v>690480</v>
          </cell>
          <cell r="T146" t="str">
            <v>OTH</v>
          </cell>
          <cell r="U146" t="str">
            <v>N/A</v>
          </cell>
          <cell r="V146" t="str">
            <v>N/A</v>
          </cell>
        </row>
        <row r="147">
          <cell r="A147" t="str">
            <v>EESD-ENERGY</v>
          </cell>
          <cell r="B147" t="str">
            <v>NNE5/25/1999</v>
          </cell>
          <cell r="C147" t="str">
            <v>EESD-1999-OPET</v>
          </cell>
          <cell r="D147" t="str">
            <v>Classical Accompanying Measures</v>
          </cell>
          <cell r="E147" t="str">
            <v>The Arctic Opet</v>
          </cell>
          <cell r="F147">
            <v>292000</v>
          </cell>
          <cell r="G147">
            <v>140000</v>
          </cell>
          <cell r="H147">
            <v>36634</v>
          </cell>
          <cell r="I147">
            <v>3</v>
          </cell>
          <cell r="J147">
            <v>2</v>
          </cell>
          <cell r="K147" t="str">
            <v>Principal Contractor</v>
          </cell>
          <cell r="L147" t="str">
            <v>SINTEF Energy Research</v>
          </cell>
          <cell r="M147" t="str">
            <v>Sem Saelands vei, 11</v>
          </cell>
          <cell r="N147" t="str">
            <v>7034</v>
          </cell>
          <cell r="O147" t="str">
            <v>TRONDHEIM</v>
          </cell>
          <cell r="P147" t="str">
            <v>NO</v>
          </cell>
          <cell r="Q147" t="str">
            <v>N/A</v>
          </cell>
          <cell r="R147">
            <v>105000</v>
          </cell>
          <cell r="S147">
            <v>50000</v>
          </cell>
          <cell r="T147" t="str">
            <v>REC</v>
          </cell>
          <cell r="U147" t="str">
            <v>PNP</v>
          </cell>
          <cell r="V147" t="str">
            <v>RPN</v>
          </cell>
        </row>
        <row r="148">
          <cell r="A148" t="str">
            <v>EESD-ENERGY</v>
          </cell>
          <cell r="B148" t="str">
            <v>NNE5/25/2001</v>
          </cell>
          <cell r="C148" t="str">
            <v>EESD-2001-OPET</v>
          </cell>
          <cell r="D148" t="str">
            <v>Classical Accompanying Measures</v>
          </cell>
          <cell r="E148" t="str">
            <v>The Arctic Opet</v>
          </cell>
          <cell r="F148">
            <v>292000</v>
          </cell>
          <cell r="G148">
            <v>140000</v>
          </cell>
          <cell r="H148">
            <v>37068</v>
          </cell>
          <cell r="I148">
            <v>2</v>
          </cell>
          <cell r="K148" t="str">
            <v>Principal Contractor</v>
          </cell>
          <cell r="L148" t="str">
            <v>SINTEF Energy Research</v>
          </cell>
          <cell r="M148" t="str">
            <v>Kolbjoern Hejes Vei 1a</v>
          </cell>
          <cell r="N148" t="str">
            <v>7465</v>
          </cell>
          <cell r="O148" t="str">
            <v>TRONDHEIM</v>
          </cell>
          <cell r="P148" t="str">
            <v>NO</v>
          </cell>
          <cell r="R148">
            <v>158000</v>
          </cell>
          <cell r="S148">
            <v>75753</v>
          </cell>
          <cell r="T148" t="str">
            <v>REC</v>
          </cell>
          <cell r="U148" t="str">
            <v>PNP</v>
          </cell>
          <cell r="V148" t="str">
            <v>RPN</v>
          </cell>
        </row>
        <row r="149">
          <cell r="A149" t="str">
            <v>EESD-ENERGY</v>
          </cell>
          <cell r="B149" t="str">
            <v>NNE5/250/2001</v>
          </cell>
          <cell r="C149" t="str">
            <v>EESD-2001-6.4.1</v>
          </cell>
          <cell r="D149" t="str">
            <v>Demonstration Projects</v>
          </cell>
          <cell r="E149" t="str">
            <v>Evaluation Of The Miscible Gas Injection In Oil Reservoirs By Monitoring The Asphaltenes Concentration</v>
          </cell>
          <cell r="F149">
            <v>3209102</v>
          </cell>
          <cell r="G149">
            <v>1255785</v>
          </cell>
          <cell r="H149">
            <v>37303</v>
          </cell>
          <cell r="I149">
            <v>9</v>
          </cell>
          <cell r="J149">
            <v>4</v>
          </cell>
          <cell r="K149" t="str">
            <v>Principal Contractor</v>
          </cell>
          <cell r="L149" t="str">
            <v>DEWPOINT A/S</v>
          </cell>
          <cell r="M149" t="str">
            <v>Kirkeveien 59d - PO Box 2</v>
          </cell>
          <cell r="N149" t="str">
            <v>N-1301</v>
          </cell>
          <cell r="O149" t="str">
            <v>SANDVIKA</v>
          </cell>
          <cell r="P149" t="str">
            <v>NO</v>
          </cell>
          <cell r="R149">
            <v>258000</v>
          </cell>
          <cell r="S149">
            <v>90300</v>
          </cell>
          <cell r="T149" t="str">
            <v>OTH</v>
          </cell>
          <cell r="U149" t="str">
            <v>N/A</v>
          </cell>
          <cell r="V149" t="str">
            <v>N/A</v>
          </cell>
        </row>
        <row r="150">
          <cell r="A150" t="str">
            <v>EESD-ENERGY</v>
          </cell>
          <cell r="B150" t="str">
            <v>NNE5/250/2001</v>
          </cell>
          <cell r="C150" t="str">
            <v>EESD-2001-6.4.1</v>
          </cell>
          <cell r="D150" t="str">
            <v>Demonstration Projects</v>
          </cell>
          <cell r="E150" t="str">
            <v>Evaluation Of The Miscible Gas Injection In Oil Reservoirs By Monitoring The Asphaltenes Concentration</v>
          </cell>
          <cell r="F150">
            <v>3209102</v>
          </cell>
          <cell r="G150">
            <v>1255785</v>
          </cell>
          <cell r="H150">
            <v>37303</v>
          </cell>
          <cell r="I150">
            <v>9</v>
          </cell>
          <cell r="K150" t="str">
            <v>Principal Contractor</v>
          </cell>
          <cell r="L150" t="str">
            <v>INSTITUTT FOR ENERGITEKNIKK</v>
          </cell>
          <cell r="M150" t="str">
            <v>PO Box 40, Instituttveien 18</v>
          </cell>
          <cell r="N150" t="str">
            <v>N-2027</v>
          </cell>
          <cell r="O150" t="str">
            <v>KJELLER</v>
          </cell>
          <cell r="P150" t="str">
            <v>NO</v>
          </cell>
          <cell r="R150">
            <v>1240752</v>
          </cell>
          <cell r="S150">
            <v>434263</v>
          </cell>
          <cell r="T150" t="str">
            <v>REC</v>
          </cell>
          <cell r="U150" t="str">
            <v>PNP</v>
          </cell>
          <cell r="V150" t="str">
            <v>RPN</v>
          </cell>
        </row>
        <row r="151">
          <cell r="A151" t="str">
            <v>EESD-ENERGY</v>
          </cell>
          <cell r="B151" t="str">
            <v>NNE5/250/2001</v>
          </cell>
          <cell r="C151" t="str">
            <v>EESD-2001-6.4.1</v>
          </cell>
          <cell r="D151" t="str">
            <v>Demonstration Projects</v>
          </cell>
          <cell r="E151" t="str">
            <v>Evaluation Of The Miscible Gas Injection In Oil Reservoirs By Monitoring The Asphaltenes Concentration</v>
          </cell>
          <cell r="F151">
            <v>3209102</v>
          </cell>
          <cell r="G151">
            <v>1255785</v>
          </cell>
          <cell r="H151">
            <v>37303</v>
          </cell>
          <cell r="I151">
            <v>9</v>
          </cell>
          <cell r="K151" t="str">
            <v>Principal Contractor</v>
          </cell>
          <cell r="L151" t="str">
            <v>NORSK HYDRO ASA</v>
          </cell>
          <cell r="M151" t="str">
            <v>PO Box 7190, Sandsliveien 90</v>
          </cell>
          <cell r="N151" t="str">
            <v>N-5020</v>
          </cell>
          <cell r="O151" t="str">
            <v>BERGEN</v>
          </cell>
          <cell r="P151" t="str">
            <v>NO</v>
          </cell>
          <cell r="R151">
            <v>323000</v>
          </cell>
          <cell r="S151">
            <v>113050</v>
          </cell>
          <cell r="T151" t="str">
            <v>OTH</v>
          </cell>
          <cell r="U151" t="str">
            <v>PRC</v>
          </cell>
          <cell r="V151" t="str">
            <v>BES</v>
          </cell>
        </row>
        <row r="152">
          <cell r="A152" t="str">
            <v>EESD-ENERGY</v>
          </cell>
          <cell r="B152" t="str">
            <v>NNE5/250/2001</v>
          </cell>
          <cell r="C152" t="str">
            <v>EESD-2001-6.4.1</v>
          </cell>
          <cell r="D152" t="str">
            <v>Demonstration Projects</v>
          </cell>
          <cell r="E152" t="str">
            <v>Evaluation Of The Miscible Gas Injection In Oil Reservoirs By Monitoring The Asphaltenes Concentration</v>
          </cell>
          <cell r="F152">
            <v>3209102</v>
          </cell>
          <cell r="G152">
            <v>1255785</v>
          </cell>
          <cell r="H152">
            <v>37303</v>
          </cell>
          <cell r="I152">
            <v>9</v>
          </cell>
          <cell r="K152" t="str">
            <v>Principal Contractor</v>
          </cell>
          <cell r="L152" t="str">
            <v>STATOIL ASA</v>
          </cell>
          <cell r="M152" t="str">
            <v>Forusbeen 50</v>
          </cell>
          <cell r="N152" t="str">
            <v>N-4035</v>
          </cell>
          <cell r="O152" t="str">
            <v>STAVANGER</v>
          </cell>
          <cell r="P152" t="str">
            <v>NO</v>
          </cell>
          <cell r="R152">
            <v>181000</v>
          </cell>
          <cell r="S152">
            <v>63350</v>
          </cell>
          <cell r="T152" t="str">
            <v>OTH</v>
          </cell>
          <cell r="U152" t="str">
            <v>PRC</v>
          </cell>
          <cell r="V152" t="str">
            <v>BES</v>
          </cell>
        </row>
        <row r="153">
          <cell r="A153" t="str">
            <v>EESD-ENERGY</v>
          </cell>
          <cell r="B153" t="str">
            <v>NNE5/255/2001</v>
          </cell>
          <cell r="C153" t="str">
            <v>EESD-2001-5.2.1</v>
          </cell>
          <cell r="D153" t="str">
            <v>Demonstration Projects</v>
          </cell>
          <cell r="E153" t="str">
            <v>Novel Reactor System For Utilisation Of Unprocessed Biomass And Waste Fuels To Replace Fossil Fuels.</v>
          </cell>
          <cell r="F153">
            <v>3625569</v>
          </cell>
          <cell r="G153">
            <v>1198511</v>
          </cell>
          <cell r="H153">
            <v>37252</v>
          </cell>
          <cell r="I153">
            <v>4</v>
          </cell>
          <cell r="J153">
            <v>1</v>
          </cell>
          <cell r="K153" t="str">
            <v>Principal Contractor</v>
          </cell>
          <cell r="L153" t="str">
            <v>NORCEM A.S</v>
          </cell>
          <cell r="M153" t="str">
            <v>Behrens vei 15 - 3</v>
          </cell>
          <cell r="N153" t="str">
            <v>8591</v>
          </cell>
          <cell r="O153" t="str">
            <v>KJOEPSVIK</v>
          </cell>
          <cell r="P153" t="str">
            <v>NO</v>
          </cell>
          <cell r="R153">
            <v>1340737</v>
          </cell>
          <cell r="S153">
            <v>442443</v>
          </cell>
          <cell r="T153" t="str">
            <v>OTH</v>
          </cell>
          <cell r="U153" t="str">
            <v>PRC</v>
          </cell>
          <cell r="V153" t="str">
            <v>BES</v>
          </cell>
        </row>
        <row r="154">
          <cell r="A154" t="str">
            <v>EESD-ENERGY</v>
          </cell>
          <cell r="B154" t="str">
            <v>NNE5/256/2001</v>
          </cell>
          <cell r="C154" t="str">
            <v>EESD-2001-6.2.1</v>
          </cell>
          <cell r="D154" t="str">
            <v>Research Projects</v>
          </cell>
          <cell r="E154" t="str">
            <v>Business Models In A World Characterised By Distributed Generation</v>
          </cell>
          <cell r="F154">
            <v>1676809</v>
          </cell>
          <cell r="G154">
            <v>987575</v>
          </cell>
          <cell r="H154">
            <v>37320</v>
          </cell>
          <cell r="I154">
            <v>7</v>
          </cell>
          <cell r="J154">
            <v>1</v>
          </cell>
          <cell r="K154" t="str">
            <v>Principal Contractor</v>
          </cell>
          <cell r="L154" t="str">
            <v>SINTEF ENERGIFORSKNING AS</v>
          </cell>
          <cell r="M154" t="str">
            <v>Sem Saelends vei 11</v>
          </cell>
          <cell r="N154" t="str">
            <v>N-7465</v>
          </cell>
          <cell r="O154" t="str">
            <v>TRONDHEIM</v>
          </cell>
          <cell r="P154" t="str">
            <v>NO</v>
          </cell>
          <cell r="R154">
            <v>342728</v>
          </cell>
          <cell r="S154">
            <v>171364</v>
          </cell>
          <cell r="T154" t="str">
            <v>REC</v>
          </cell>
          <cell r="U154" t="str">
            <v>N/A</v>
          </cell>
          <cell r="V154" t="str">
            <v>N/A</v>
          </cell>
        </row>
        <row r="155">
          <cell r="A155" t="str">
            <v>EESD-ENERGY</v>
          </cell>
          <cell r="B155" t="str">
            <v>NNE5/264/2001</v>
          </cell>
          <cell r="C155" t="str">
            <v>EESD-2001-5.2.3</v>
          </cell>
          <cell r="D155" t="str">
            <v>Combined Projects</v>
          </cell>
          <cell r="E155" t="str">
            <v>Widespread Exploitation Of Building Integrated Photovoltaics In The Nordic Dimension Of The European Union</v>
          </cell>
          <cell r="F155">
            <v>2844475</v>
          </cell>
          <cell r="G155">
            <v>1099969</v>
          </cell>
          <cell r="H155">
            <v>37245</v>
          </cell>
          <cell r="I155">
            <v>16</v>
          </cell>
          <cell r="J155">
            <v>2</v>
          </cell>
          <cell r="K155" t="str">
            <v>Principal Contractor</v>
          </cell>
          <cell r="L155" t="str">
            <v>KANENERGI AS</v>
          </cell>
          <cell r="M155" t="str">
            <v>Baerumsveien 473</v>
          </cell>
          <cell r="N155" t="str">
            <v>1351</v>
          </cell>
          <cell r="O155" t="str">
            <v>RUD</v>
          </cell>
          <cell r="P155" t="str">
            <v>NO</v>
          </cell>
          <cell r="Q155" t="str">
            <v>N/A</v>
          </cell>
          <cell r="R155">
            <v>54175</v>
          </cell>
          <cell r="S155">
            <v>27088</v>
          </cell>
          <cell r="T155" t="str">
            <v>OTH</v>
          </cell>
          <cell r="U155" t="str">
            <v>PRC</v>
          </cell>
          <cell r="V155" t="str">
            <v>BES</v>
          </cell>
        </row>
        <row r="156">
          <cell r="A156" t="str">
            <v>EESD-ENERGY</v>
          </cell>
          <cell r="B156" t="str">
            <v>NNE5/264/2001</v>
          </cell>
          <cell r="C156" t="str">
            <v>EESD-2001-5.2.3</v>
          </cell>
          <cell r="D156" t="str">
            <v>Combined Projects</v>
          </cell>
          <cell r="E156" t="str">
            <v>Widespread Exploitation Of Building Integrated Photovoltaics In The Nordic Dimension Of The European Union</v>
          </cell>
          <cell r="F156">
            <v>2844475</v>
          </cell>
          <cell r="G156">
            <v>1099969</v>
          </cell>
          <cell r="H156">
            <v>37245</v>
          </cell>
          <cell r="I156">
            <v>16</v>
          </cell>
          <cell r="K156" t="str">
            <v>Principal Contractor</v>
          </cell>
          <cell r="L156" t="str">
            <v>VEST-AGDER FYLKESKOMMUNE</v>
          </cell>
          <cell r="M156" t="str">
            <v>PO BOX 770</v>
          </cell>
          <cell r="N156" t="str">
            <v>4666</v>
          </cell>
          <cell r="O156" t="str">
            <v>KRISTIANSAND</v>
          </cell>
          <cell r="P156" t="str">
            <v>NO</v>
          </cell>
          <cell r="R156">
            <v>60605</v>
          </cell>
          <cell r="S156">
            <v>22428</v>
          </cell>
          <cell r="T156" t="str">
            <v>OTH</v>
          </cell>
          <cell r="U156" t="str">
            <v>N/A</v>
          </cell>
          <cell r="V156" t="str">
            <v>N/A</v>
          </cell>
        </row>
        <row r="157">
          <cell r="A157" t="str">
            <v>EESD-ENERGY</v>
          </cell>
          <cell r="B157" t="str">
            <v>NNE5/294/2001</v>
          </cell>
          <cell r="C157" t="str">
            <v>EESD-2001-6.4.1</v>
          </cell>
          <cell r="D157" t="str">
            <v>Combined Projects</v>
          </cell>
          <cell r="E157" t="str">
            <v>Remote Control For Improved Reservoir Management - Demonstration Project</v>
          </cell>
          <cell r="F157">
            <v>4916795</v>
          </cell>
          <cell r="G157">
            <v>1300000</v>
          </cell>
          <cell r="H157">
            <v>37433</v>
          </cell>
          <cell r="I157">
            <v>6</v>
          </cell>
          <cell r="J157">
            <v>2</v>
          </cell>
          <cell r="K157" t="str">
            <v>Principal Contractor</v>
          </cell>
          <cell r="L157" t="str">
            <v>DRAKA NORSK KABEL</v>
          </cell>
          <cell r="M157" t="str">
            <v>Kjerraten 16, 369 Bragernes</v>
          </cell>
          <cell r="N157" t="str">
            <v>NO-3001</v>
          </cell>
          <cell r="O157" t="str">
            <v>DRAMMEN</v>
          </cell>
          <cell r="P157" t="str">
            <v>NO</v>
          </cell>
          <cell r="R157">
            <v>631917</v>
          </cell>
          <cell r="S157">
            <v>167079</v>
          </cell>
          <cell r="T157" t="str">
            <v>OTH</v>
          </cell>
          <cell r="U157" t="str">
            <v>N/A</v>
          </cell>
          <cell r="V157" t="str">
            <v>N/A</v>
          </cell>
        </row>
        <row r="158">
          <cell r="A158" t="str">
            <v>EESD-ENERGY</v>
          </cell>
          <cell r="B158" t="str">
            <v>NNE5/294/2001</v>
          </cell>
          <cell r="C158" t="str">
            <v>EESD-2001-6.4.1</v>
          </cell>
          <cell r="D158" t="str">
            <v>Combined Projects</v>
          </cell>
          <cell r="E158" t="str">
            <v>Remote Control For Improved Reservoir Management - Demonstration Project</v>
          </cell>
          <cell r="F158">
            <v>4916795</v>
          </cell>
          <cell r="G158">
            <v>1300000</v>
          </cell>
          <cell r="H158">
            <v>37433</v>
          </cell>
          <cell r="I158">
            <v>6</v>
          </cell>
          <cell r="K158" t="str">
            <v>Principal Contractor</v>
          </cell>
          <cell r="L158" t="str">
            <v>STATOIL ASA</v>
          </cell>
          <cell r="M158" t="str">
            <v>P O Box 300, Forusbeen 50</v>
          </cell>
          <cell r="N158" t="str">
            <v>NO-4035</v>
          </cell>
          <cell r="O158" t="str">
            <v>STAVANGER</v>
          </cell>
          <cell r="P158" t="str">
            <v>NO</v>
          </cell>
          <cell r="R158">
            <v>536264</v>
          </cell>
          <cell r="S158">
            <v>141788</v>
          </cell>
          <cell r="T158" t="str">
            <v>OTH</v>
          </cell>
          <cell r="U158" t="str">
            <v>PUC</v>
          </cell>
          <cell r="V158" t="str">
            <v>PUS</v>
          </cell>
        </row>
        <row r="159">
          <cell r="A159" t="str">
            <v>EESD-ENERGY</v>
          </cell>
          <cell r="B159" t="str">
            <v>NNE5/359/1999</v>
          </cell>
          <cell r="C159" t="str">
            <v>EESD-1999-6.4.3</v>
          </cell>
          <cell r="D159" t="str">
            <v>Demonstration Projects</v>
          </cell>
          <cell r="E159" t="str">
            <v>Tool For Quantifying Toxic Organic Solutes In Discharge Waters From Petroleum Platforms Using Integrated Approach</v>
          </cell>
          <cell r="F159">
            <v>1426620</v>
          </cell>
          <cell r="G159">
            <v>499317</v>
          </cell>
          <cell r="H159">
            <v>36648</v>
          </cell>
          <cell r="I159">
            <v>4</v>
          </cell>
          <cell r="J159">
            <v>2</v>
          </cell>
          <cell r="K159" t="str">
            <v>Principal Contractor</v>
          </cell>
          <cell r="L159" t="str">
            <v>INSTITUTT FOR ENERGITEKNIKK</v>
          </cell>
          <cell r="M159" t="str">
            <v>INSTITUTTVEIEN 18 - PO BOX 40</v>
          </cell>
          <cell r="N159" t="str">
            <v>N - 2027</v>
          </cell>
          <cell r="O159" t="str">
            <v>KJELLER</v>
          </cell>
          <cell r="P159" t="str">
            <v>NO</v>
          </cell>
          <cell r="R159">
            <v>780380</v>
          </cell>
          <cell r="S159">
            <v>273133</v>
          </cell>
          <cell r="T159" t="str">
            <v>REC</v>
          </cell>
          <cell r="U159" t="str">
            <v>PNP</v>
          </cell>
          <cell r="V159" t="str">
            <v>RPN</v>
          </cell>
        </row>
        <row r="160">
          <cell r="A160" t="str">
            <v>EESD-ENERGY</v>
          </cell>
          <cell r="B160" t="str">
            <v>NNE5/359/1999</v>
          </cell>
          <cell r="C160" t="str">
            <v>EESD-1999-6.4.3</v>
          </cell>
          <cell r="D160" t="str">
            <v>Demonstration Projects</v>
          </cell>
          <cell r="E160" t="str">
            <v>Tool For Quantifying Toxic Organic Solutes In Discharge Waters From Petroleum Platforms Using Integrated Approach</v>
          </cell>
          <cell r="F160">
            <v>1426620</v>
          </cell>
          <cell r="G160">
            <v>499317</v>
          </cell>
          <cell r="H160">
            <v>36648</v>
          </cell>
          <cell r="I160">
            <v>4</v>
          </cell>
          <cell r="K160" t="str">
            <v>Principal Contractor</v>
          </cell>
          <cell r="L160" t="str">
            <v>NORWEGIAN PULLOTION CONTROL AUTHORITY</v>
          </cell>
          <cell r="M160" t="str">
            <v>STROMSVEIEN 96 - 8100 DEP.</v>
          </cell>
          <cell r="N160" t="str">
            <v>0032</v>
          </cell>
          <cell r="O160" t="str">
            <v>OSLO</v>
          </cell>
          <cell r="P160" t="str">
            <v>NO</v>
          </cell>
          <cell r="Q160" t="str">
            <v>N/A</v>
          </cell>
          <cell r="R160">
            <v>192250</v>
          </cell>
          <cell r="S160">
            <v>67287</v>
          </cell>
          <cell r="T160" t="str">
            <v>OTH</v>
          </cell>
          <cell r="U160" t="str">
            <v>GOV</v>
          </cell>
          <cell r="V160" t="str">
            <v>PUS</v>
          </cell>
        </row>
        <row r="161">
          <cell r="A161" t="str">
            <v>EESD-ENERGY</v>
          </cell>
          <cell r="B161" t="str">
            <v>NNE5/379/2001</v>
          </cell>
          <cell r="C161" t="str">
            <v>EESD-2001-6.4.3</v>
          </cell>
          <cell r="D161" t="str">
            <v>Thematic Network</v>
          </cell>
          <cell r="E161" t="str">
            <v>The Resource Network Facilitating Qhse Development For A Sustainable Energy Industry</v>
          </cell>
          <cell r="F161">
            <v>2211200</v>
          </cell>
          <cell r="G161">
            <v>1615250</v>
          </cell>
          <cell r="H161">
            <v>37266</v>
          </cell>
          <cell r="I161">
            <v>46</v>
          </cell>
          <cell r="J161">
            <v>5</v>
          </cell>
          <cell r="K161" t="str">
            <v>Prime Contractor</v>
          </cell>
          <cell r="L161" t="str">
            <v>DET NORSKE VERITAS AS</v>
          </cell>
          <cell r="M161" t="str">
            <v>Veritasveien 1 - 300</v>
          </cell>
          <cell r="N161" t="str">
            <v>N-1322</v>
          </cell>
          <cell r="O161" t="str">
            <v>HOEVIK</v>
          </cell>
          <cell r="P161" t="str">
            <v>NO</v>
          </cell>
          <cell r="R161">
            <v>423200</v>
          </cell>
          <cell r="S161">
            <v>336650</v>
          </cell>
          <cell r="T161" t="str">
            <v>OTH</v>
          </cell>
          <cell r="U161" t="str">
            <v>PRC</v>
          </cell>
          <cell r="V161" t="str">
            <v>BES</v>
          </cell>
        </row>
        <row r="162">
          <cell r="A162" t="str">
            <v>EESD-ENERGY</v>
          </cell>
          <cell r="B162" t="str">
            <v>NNE5/379/2001</v>
          </cell>
          <cell r="C162" t="str">
            <v>EESD-2001-6.4.3</v>
          </cell>
          <cell r="D162" t="str">
            <v>Thematic Network</v>
          </cell>
          <cell r="E162" t="str">
            <v>The Resource Network Facilitating Qhse Development For A Sustainable Energy Industry</v>
          </cell>
          <cell r="F162">
            <v>2211200</v>
          </cell>
          <cell r="G162">
            <v>1615250</v>
          </cell>
          <cell r="H162">
            <v>37266</v>
          </cell>
          <cell r="I162">
            <v>46</v>
          </cell>
          <cell r="K162" t="str">
            <v>Member</v>
          </cell>
          <cell r="L162" t="str">
            <v>NORSK HYDRO</v>
          </cell>
          <cell r="M162" t="str">
            <v>Sandsliveien 90</v>
          </cell>
          <cell r="N162" t="str">
            <v>N-5049</v>
          </cell>
          <cell r="O162" t="str">
            <v>SANDSLI</v>
          </cell>
          <cell r="P162" t="str">
            <v>NO</v>
          </cell>
          <cell r="R162">
            <v>24000</v>
          </cell>
          <cell r="S162">
            <v>0</v>
          </cell>
          <cell r="T162" t="str">
            <v>OTH</v>
          </cell>
          <cell r="U162" t="str">
            <v>PRC</v>
          </cell>
          <cell r="V162" t="str">
            <v>BES</v>
          </cell>
        </row>
        <row r="163">
          <cell r="A163" t="str">
            <v>EESD-ENERGY</v>
          </cell>
          <cell r="B163" t="str">
            <v>NNE5/379/2001</v>
          </cell>
          <cell r="C163" t="str">
            <v>EESD-2001-6.4.3</v>
          </cell>
          <cell r="D163" t="str">
            <v>Thematic Network</v>
          </cell>
          <cell r="E163" t="str">
            <v>The Resource Network Facilitating Qhse Development For A Sustainable Energy Industry</v>
          </cell>
          <cell r="F163">
            <v>2211200</v>
          </cell>
          <cell r="G163">
            <v>1615250</v>
          </cell>
          <cell r="H163">
            <v>37266</v>
          </cell>
          <cell r="I163">
            <v>46</v>
          </cell>
          <cell r="K163" t="str">
            <v>Member</v>
          </cell>
          <cell r="L163" t="str">
            <v>NORWEGIAN SHIPOWNERS ASSOCIATION</v>
          </cell>
          <cell r="M163" t="str">
            <v>Raadhusgaten 25 - 1452 Vika</v>
          </cell>
          <cell r="N163" t="str">
            <v>N-0116</v>
          </cell>
          <cell r="O163" t="str">
            <v>OSLO</v>
          </cell>
          <cell r="P163" t="str">
            <v>NO</v>
          </cell>
          <cell r="R163">
            <v>24000</v>
          </cell>
          <cell r="S163">
            <v>0</v>
          </cell>
          <cell r="T163" t="str">
            <v>OTH</v>
          </cell>
          <cell r="U163" t="str">
            <v>N/A</v>
          </cell>
          <cell r="V163" t="str">
            <v>N/A</v>
          </cell>
        </row>
        <row r="164">
          <cell r="A164" t="str">
            <v>EESD-ENERGY</v>
          </cell>
          <cell r="B164" t="str">
            <v>NNE5/379/2001</v>
          </cell>
          <cell r="C164" t="str">
            <v>EESD-2001-6.4.3</v>
          </cell>
          <cell r="D164" t="str">
            <v>Thematic Network</v>
          </cell>
          <cell r="E164" t="str">
            <v>The Resource Network Facilitating Qhse Development For A Sustainable Energy Industry</v>
          </cell>
          <cell r="F164">
            <v>2211200</v>
          </cell>
          <cell r="G164">
            <v>1615250</v>
          </cell>
          <cell r="H164">
            <v>37266</v>
          </cell>
          <cell r="I164">
            <v>46</v>
          </cell>
          <cell r="K164" t="str">
            <v>Member</v>
          </cell>
          <cell r="L164" t="str">
            <v>SINTEF</v>
          </cell>
          <cell r="M164" t="str">
            <v>S. P. Andersens vei 5</v>
          </cell>
          <cell r="N164" t="str">
            <v>7465</v>
          </cell>
          <cell r="O164" t="str">
            <v>TRONDHEIM</v>
          </cell>
          <cell r="P164" t="str">
            <v>NO</v>
          </cell>
          <cell r="R164">
            <v>24000</v>
          </cell>
          <cell r="S164">
            <v>19200</v>
          </cell>
          <cell r="T164" t="str">
            <v>REC</v>
          </cell>
          <cell r="U164" t="str">
            <v>PNP</v>
          </cell>
          <cell r="V164" t="str">
            <v>RPN</v>
          </cell>
        </row>
        <row r="165">
          <cell r="A165" t="str">
            <v>EESD-ENERGY</v>
          </cell>
          <cell r="B165" t="str">
            <v>NNE5/379/2001</v>
          </cell>
          <cell r="C165" t="str">
            <v>EESD-2001-6.4.3</v>
          </cell>
          <cell r="D165" t="str">
            <v>Thematic Network</v>
          </cell>
          <cell r="E165" t="str">
            <v>The Resource Network Facilitating Qhse Development For A Sustainable Energy Industry</v>
          </cell>
          <cell r="F165">
            <v>2211200</v>
          </cell>
          <cell r="G165">
            <v>1615250</v>
          </cell>
          <cell r="H165">
            <v>37266</v>
          </cell>
          <cell r="I165">
            <v>46</v>
          </cell>
          <cell r="K165" t="str">
            <v>Member</v>
          </cell>
          <cell r="L165" t="str">
            <v>ROGALAND RESEARCH</v>
          </cell>
          <cell r="M165" t="str">
            <v>Prof. Olav Hansens vei 15 - 8046 Ullandhaug</v>
          </cell>
          <cell r="N165" t="str">
            <v>N-4068</v>
          </cell>
          <cell r="O165" t="str">
            <v>STAVANGER</v>
          </cell>
          <cell r="P165" t="str">
            <v>NO</v>
          </cell>
          <cell r="R165">
            <v>61200</v>
          </cell>
          <cell r="S165">
            <v>52200</v>
          </cell>
          <cell r="T165" t="str">
            <v>REC</v>
          </cell>
          <cell r="U165" t="str">
            <v>N/A</v>
          </cell>
          <cell r="V165" t="str">
            <v>N/A</v>
          </cell>
        </row>
        <row r="166">
          <cell r="A166" t="str">
            <v>EESD-ENERGY</v>
          </cell>
          <cell r="B166" t="str">
            <v>NNE5/38/1999</v>
          </cell>
          <cell r="C166" t="str">
            <v>EESD-1999-6.1.7</v>
          </cell>
          <cell r="D166" t="str">
            <v>Thematic Network</v>
          </cell>
          <cell r="E166" t="str">
            <v>Network Of Industrial Ventilation</v>
          </cell>
          <cell r="F166">
            <v>335352</v>
          </cell>
          <cell r="G166">
            <v>202005</v>
          </cell>
          <cell r="H166">
            <v>36630</v>
          </cell>
          <cell r="I166">
            <v>12</v>
          </cell>
          <cell r="J166">
            <v>1</v>
          </cell>
          <cell r="K166" t="str">
            <v>Member</v>
          </cell>
          <cell r="L166" t="str">
            <v>SINTEF ENERGIFORSKNING AS</v>
          </cell>
          <cell r="M166" t="str">
            <v>Sem Saelandsvej 11</v>
          </cell>
          <cell r="N166" t="str">
            <v>7465</v>
          </cell>
          <cell r="O166" t="str">
            <v>TRONDHEIM</v>
          </cell>
          <cell r="P166" t="str">
            <v>NO</v>
          </cell>
          <cell r="R166">
            <v>32000</v>
          </cell>
          <cell r="S166">
            <v>24000</v>
          </cell>
          <cell r="T166" t="str">
            <v>REC</v>
          </cell>
          <cell r="U166" t="str">
            <v>JRC</v>
          </cell>
          <cell r="V166" t="str">
            <v>RPU</v>
          </cell>
        </row>
        <row r="167">
          <cell r="A167" t="str">
            <v>EESD-ENERGY</v>
          </cell>
          <cell r="B167" t="str">
            <v>NNE5/392/2001</v>
          </cell>
          <cell r="C167" t="str">
            <v>EESD-2001-5.4.1</v>
          </cell>
          <cell r="D167" t="str">
            <v>Concerted Actions</v>
          </cell>
          <cell r="E167" t="str">
            <v>Environmental Friendly Natural Gas Technologies</v>
          </cell>
          <cell r="F167">
            <v>1262287</v>
          </cell>
          <cell r="G167">
            <v>701628</v>
          </cell>
          <cell r="I167">
            <v>34</v>
          </cell>
          <cell r="J167">
            <v>6</v>
          </cell>
          <cell r="K167" t="str">
            <v>Principal Contractor</v>
          </cell>
          <cell r="L167" t="str">
            <v>AKER MARITIME ASA</v>
          </cell>
          <cell r="M167" t="str">
            <v>Lilleakerveien 8 - 248 Lilleaker</v>
          </cell>
          <cell r="N167" t="str">
            <v>0216</v>
          </cell>
          <cell r="O167" t="str">
            <v>OSLO</v>
          </cell>
          <cell r="P167" t="str">
            <v>NO</v>
          </cell>
          <cell r="Q167" t="str">
            <v>N/A</v>
          </cell>
          <cell r="R167">
            <v>77544</v>
          </cell>
          <cell r="S167">
            <v>38585</v>
          </cell>
          <cell r="T167" t="str">
            <v>OTH</v>
          </cell>
          <cell r="U167" t="str">
            <v>PRC</v>
          </cell>
          <cell r="V167" t="str">
            <v>BES</v>
          </cell>
        </row>
        <row r="168">
          <cell r="A168" t="str">
            <v>EESD-ENERGY</v>
          </cell>
          <cell r="B168" t="str">
            <v>NNE5/392/2001</v>
          </cell>
          <cell r="C168" t="str">
            <v>EESD-2001-5.4.1</v>
          </cell>
          <cell r="D168" t="str">
            <v>Concerted Actions</v>
          </cell>
          <cell r="E168" t="str">
            <v>Environmental Friendly Natural Gas Technologies</v>
          </cell>
          <cell r="F168">
            <v>1262287</v>
          </cell>
          <cell r="G168">
            <v>701628</v>
          </cell>
          <cell r="I168">
            <v>34</v>
          </cell>
          <cell r="K168" t="str">
            <v>Member</v>
          </cell>
          <cell r="L168" t="str">
            <v>DET NORSKE VERITAS AS</v>
          </cell>
          <cell r="M168" t="str">
            <v>Veritasveien 1 - 300</v>
          </cell>
          <cell r="N168" t="str">
            <v>N-1322</v>
          </cell>
          <cell r="O168" t="str">
            <v>HOEVIK</v>
          </cell>
          <cell r="P168" t="str">
            <v>NO</v>
          </cell>
          <cell r="R168">
            <v>92646</v>
          </cell>
          <cell r="S168">
            <v>46100</v>
          </cell>
          <cell r="T168" t="str">
            <v>OTH</v>
          </cell>
          <cell r="U168" t="str">
            <v>PRC</v>
          </cell>
          <cell r="V168" t="str">
            <v>BES</v>
          </cell>
        </row>
        <row r="169">
          <cell r="A169" t="str">
            <v>EESD-ENERGY</v>
          </cell>
          <cell r="B169" t="str">
            <v>NNE5/392/2001</v>
          </cell>
          <cell r="C169" t="str">
            <v>EESD-2001-5.4.1</v>
          </cell>
          <cell r="D169" t="str">
            <v>Concerted Actions</v>
          </cell>
          <cell r="E169" t="str">
            <v>Environmental Friendly Natural Gas Technologies</v>
          </cell>
          <cell r="F169">
            <v>1262287</v>
          </cell>
          <cell r="G169">
            <v>701628</v>
          </cell>
          <cell r="I169">
            <v>34</v>
          </cell>
          <cell r="K169" t="str">
            <v>Member</v>
          </cell>
          <cell r="L169" t="str">
            <v>KVAERNER OIL &amp; GAS A.S</v>
          </cell>
          <cell r="M169" t="str">
            <v>Prof. Kohts vei 5 - 222</v>
          </cell>
          <cell r="N169" t="str">
            <v>1326</v>
          </cell>
          <cell r="O169" t="str">
            <v>LYSAKER</v>
          </cell>
          <cell r="P169" t="str">
            <v>NO</v>
          </cell>
          <cell r="R169">
            <v>36072</v>
          </cell>
          <cell r="S169">
            <v>17949</v>
          </cell>
          <cell r="T169" t="str">
            <v>OTH</v>
          </cell>
          <cell r="U169" t="str">
            <v>PRC</v>
          </cell>
          <cell r="V169" t="str">
            <v>BES</v>
          </cell>
        </row>
        <row r="170">
          <cell r="A170" t="str">
            <v>EESD-ENERGY</v>
          </cell>
          <cell r="B170" t="str">
            <v>NNE5/392/2001</v>
          </cell>
          <cell r="C170" t="str">
            <v>EESD-2001-5.4.1</v>
          </cell>
          <cell r="D170" t="str">
            <v>Concerted Actions</v>
          </cell>
          <cell r="E170" t="str">
            <v>Environmental Friendly Natural Gas Technologies</v>
          </cell>
          <cell r="F170">
            <v>1262287</v>
          </cell>
          <cell r="G170">
            <v>701628</v>
          </cell>
          <cell r="I170">
            <v>34</v>
          </cell>
          <cell r="K170" t="str">
            <v>Member</v>
          </cell>
          <cell r="L170" t="str">
            <v>NORSK HYDRO ASA</v>
          </cell>
          <cell r="M170" t="str">
            <v>Kjoerboveien 31 - N-0246 OSLO</v>
          </cell>
          <cell r="N170" t="str">
            <v>1300</v>
          </cell>
          <cell r="O170" t="str">
            <v>SANDVIKA</v>
          </cell>
          <cell r="P170" t="str">
            <v>NO</v>
          </cell>
          <cell r="Q170" t="str">
            <v>N/A</v>
          </cell>
          <cell r="R170">
            <v>0</v>
          </cell>
          <cell r="S170">
            <v>0</v>
          </cell>
          <cell r="T170" t="str">
            <v>OTH</v>
          </cell>
          <cell r="U170" t="str">
            <v>PRC</v>
          </cell>
          <cell r="V170" t="str">
            <v>BES</v>
          </cell>
        </row>
        <row r="171">
          <cell r="A171" t="str">
            <v>EESD-ENERGY</v>
          </cell>
          <cell r="B171" t="str">
            <v>NNE5/392/2001</v>
          </cell>
          <cell r="C171" t="str">
            <v>EESD-2001-5.4.1</v>
          </cell>
          <cell r="D171" t="str">
            <v>Concerted Actions</v>
          </cell>
          <cell r="E171" t="str">
            <v>Environmental Friendly Natural Gas Technologies</v>
          </cell>
          <cell r="F171">
            <v>1262287</v>
          </cell>
          <cell r="G171">
            <v>701628</v>
          </cell>
          <cell r="I171">
            <v>34</v>
          </cell>
          <cell r="K171" t="str">
            <v>Member</v>
          </cell>
          <cell r="L171" t="str">
            <v>NTNU</v>
          </cell>
          <cell r="N171" t="str">
            <v>7491</v>
          </cell>
          <cell r="O171" t="str">
            <v>TRONDHEIM</v>
          </cell>
          <cell r="P171" t="str">
            <v>NO</v>
          </cell>
          <cell r="R171">
            <v>17640</v>
          </cell>
          <cell r="S171">
            <v>17555</v>
          </cell>
          <cell r="T171" t="str">
            <v>OTH</v>
          </cell>
          <cell r="U171" t="str">
            <v>GOV</v>
          </cell>
          <cell r="V171" t="str">
            <v>PUS</v>
          </cell>
        </row>
        <row r="172">
          <cell r="A172" t="str">
            <v>EESD-ENERGY</v>
          </cell>
          <cell r="B172" t="str">
            <v>NNE5/392/2001</v>
          </cell>
          <cell r="C172" t="str">
            <v>EESD-2001-5.4.1</v>
          </cell>
          <cell r="D172" t="str">
            <v>Concerted Actions</v>
          </cell>
          <cell r="E172" t="str">
            <v>Environmental Friendly Natural Gas Technologies</v>
          </cell>
          <cell r="F172">
            <v>1262287</v>
          </cell>
          <cell r="G172">
            <v>701628</v>
          </cell>
          <cell r="I172">
            <v>34</v>
          </cell>
          <cell r="K172" t="str">
            <v>Member</v>
          </cell>
          <cell r="L172" t="str">
            <v>STATOIL ASA</v>
          </cell>
          <cell r="M172" t="str">
            <v>Arkitekt ebbels vei 10, Rotvoll</v>
          </cell>
          <cell r="N172" t="str">
            <v>N-7005</v>
          </cell>
          <cell r="O172" t="str">
            <v>TRONDHEIM</v>
          </cell>
          <cell r="P172" t="str">
            <v>NO</v>
          </cell>
          <cell r="R172">
            <v>0</v>
          </cell>
          <cell r="S172">
            <v>0</v>
          </cell>
          <cell r="T172" t="str">
            <v>OTH</v>
          </cell>
          <cell r="U172" t="str">
            <v>PRC</v>
          </cell>
          <cell r="V172" t="str">
            <v>BES</v>
          </cell>
        </row>
        <row r="173">
          <cell r="A173" t="str">
            <v>EESD-ENERGY</v>
          </cell>
          <cell r="B173" t="str">
            <v>NNE5/456/1999</v>
          </cell>
          <cell r="C173" t="str">
            <v>EESD-1999-6.1.3</v>
          </cell>
          <cell r="D173" t="str">
            <v>Demonstration Projects</v>
          </cell>
          <cell r="E173" t="str">
            <v>Demonstration Of Energy Efficient And Environmental Friendly Heat Pumping System Using Co2 As Working Fluid</v>
          </cell>
          <cell r="F173">
            <v>448229</v>
          </cell>
          <cell r="G173">
            <v>234000</v>
          </cell>
          <cell r="H173">
            <v>36661</v>
          </cell>
          <cell r="I173">
            <v>4</v>
          </cell>
          <cell r="J173">
            <v>1</v>
          </cell>
          <cell r="K173" t="str">
            <v>Prime Contractor</v>
          </cell>
          <cell r="L173" t="str">
            <v>Finsam International Inc AS</v>
          </cell>
          <cell r="M173" t="str">
            <v>23 Bygdoey Alle, PO Box 3065 EL</v>
          </cell>
          <cell r="N173" t="str">
            <v>0270</v>
          </cell>
          <cell r="O173" t="str">
            <v>OSLO</v>
          </cell>
          <cell r="P173" t="str">
            <v>NO</v>
          </cell>
          <cell r="Q173" t="str">
            <v>N/A</v>
          </cell>
          <cell r="R173">
            <v>151827</v>
          </cell>
          <cell r="S173">
            <v>37957</v>
          </cell>
          <cell r="T173" t="str">
            <v>OTH</v>
          </cell>
          <cell r="U173" t="str">
            <v>PRC</v>
          </cell>
          <cell r="V173" t="str">
            <v>BES</v>
          </cell>
        </row>
        <row r="174">
          <cell r="A174" t="str">
            <v>EESD-ENERGY</v>
          </cell>
          <cell r="B174" t="str">
            <v>NNE5/51/1999</v>
          </cell>
          <cell r="C174" t="str">
            <v>EESD-1999-8.1.2</v>
          </cell>
          <cell r="D174" t="str">
            <v>Classical Accompanying Measures</v>
          </cell>
          <cell r="E174" t="str">
            <v>The European Renewable Electricity Certificate Trading Project.</v>
          </cell>
          <cell r="F174">
            <v>904790</v>
          </cell>
          <cell r="G174">
            <v>619483</v>
          </cell>
          <cell r="H174">
            <v>36700</v>
          </cell>
          <cell r="I174">
            <v>26</v>
          </cell>
          <cell r="J174">
            <v>2</v>
          </cell>
          <cell r="K174" t="str">
            <v>Member</v>
          </cell>
          <cell r="L174" t="str">
            <v>Norsk Hydro Ltd</v>
          </cell>
          <cell r="M174" t="str">
            <v>Strandveien 18   PO Box:Postboks 200</v>
          </cell>
          <cell r="N174" t="str">
            <v>1366</v>
          </cell>
          <cell r="O174" t="str">
            <v>OSLO</v>
          </cell>
          <cell r="P174" t="str">
            <v>NO</v>
          </cell>
          <cell r="R174">
            <v>18491</v>
          </cell>
          <cell r="S174">
            <v>9060</v>
          </cell>
          <cell r="T174" t="str">
            <v>OTH</v>
          </cell>
          <cell r="U174" t="str">
            <v>PRC</v>
          </cell>
          <cell r="V174" t="str">
            <v>BES</v>
          </cell>
        </row>
        <row r="175">
          <cell r="A175" t="str">
            <v>EESD-ENERGY</v>
          </cell>
          <cell r="B175" t="str">
            <v>NNE5/51/1999</v>
          </cell>
          <cell r="C175" t="str">
            <v>EESD-1999-8.1.2</v>
          </cell>
          <cell r="D175" t="str">
            <v>Classical Accompanying Measures</v>
          </cell>
          <cell r="E175" t="str">
            <v>The European Renewable Electricity Certificate Trading Project.</v>
          </cell>
          <cell r="F175">
            <v>904790</v>
          </cell>
          <cell r="G175">
            <v>619483</v>
          </cell>
          <cell r="H175">
            <v>36700</v>
          </cell>
          <cell r="I175">
            <v>26</v>
          </cell>
          <cell r="K175" t="str">
            <v>Member</v>
          </cell>
          <cell r="L175" t="str">
            <v>PricewaterhouseCoopers DA</v>
          </cell>
          <cell r="M175" t="str">
            <v>Karenslyst alle 12</v>
          </cell>
          <cell r="N175" t="str">
            <v>0245</v>
          </cell>
          <cell r="O175" t="str">
            <v>OSLO</v>
          </cell>
          <cell r="P175" t="str">
            <v>NO</v>
          </cell>
          <cell r="Q175" t="str">
            <v>N/A</v>
          </cell>
          <cell r="R175">
            <v>11200</v>
          </cell>
          <cell r="S175">
            <v>11200</v>
          </cell>
          <cell r="T175" t="str">
            <v>OTH</v>
          </cell>
          <cell r="U175" t="str">
            <v>PRC</v>
          </cell>
          <cell r="V175" t="str">
            <v>BES</v>
          </cell>
        </row>
        <row r="176">
          <cell r="A176" t="str">
            <v>EESD-ENERGY</v>
          </cell>
          <cell r="B176" t="str">
            <v>NNE5/525/2001</v>
          </cell>
          <cell r="C176" t="str">
            <v>EESD-2001-6.3.1</v>
          </cell>
          <cell r="D176" t="str">
            <v>Combined Projects</v>
          </cell>
          <cell r="E176" t="str">
            <v>Development And Testing Of An Innovative 30 Bar Low Cost, Small Size Pressure Module Electrolyser (pme) In The MW Power Range For The Cost Efficient Production Of Electrolytic Hydrogen.</v>
          </cell>
          <cell r="F176">
            <v>7399161</v>
          </cell>
          <cell r="G176">
            <v>3100000</v>
          </cell>
          <cell r="H176">
            <v>37629</v>
          </cell>
          <cell r="I176">
            <v>3</v>
          </cell>
          <cell r="J176">
            <v>1</v>
          </cell>
          <cell r="K176" t="str">
            <v>Principal Contractor</v>
          </cell>
          <cell r="L176" t="str">
            <v>NORSK HYDRO ASA</v>
          </cell>
          <cell r="M176" t="str">
            <v>Bygdoy Alle 2 - 44</v>
          </cell>
          <cell r="N176" t="str">
            <v>0240</v>
          </cell>
          <cell r="O176" t="str">
            <v>OSLO</v>
          </cell>
          <cell r="P176" t="str">
            <v>NO</v>
          </cell>
          <cell r="Q176" t="str">
            <v>N/A</v>
          </cell>
          <cell r="R176">
            <v>1828809</v>
          </cell>
          <cell r="S176">
            <v>786829</v>
          </cell>
          <cell r="T176" t="str">
            <v>OTH</v>
          </cell>
          <cell r="U176" t="str">
            <v>PRC</v>
          </cell>
          <cell r="V176" t="str">
            <v>BES</v>
          </cell>
        </row>
        <row r="177">
          <cell r="A177" t="str">
            <v>EESD-ENERGY</v>
          </cell>
          <cell r="B177" t="str">
            <v>NNE5/551/2001</v>
          </cell>
          <cell r="C177" t="str">
            <v>EESD-2001-6.1.2</v>
          </cell>
          <cell r="D177" t="str">
            <v>Research Projects</v>
          </cell>
          <cell r="E177" t="str">
            <v>Environmental Co-housing In Europe</v>
          </cell>
          <cell r="F177">
            <v>1475143</v>
          </cell>
          <cell r="G177">
            <v>839787</v>
          </cell>
          <cell r="H177">
            <v>37610</v>
          </cell>
          <cell r="I177">
            <v>6</v>
          </cell>
          <cell r="J177">
            <v>1</v>
          </cell>
          <cell r="K177" t="str">
            <v>Principal Contractor</v>
          </cell>
          <cell r="L177" t="str">
            <v>SINTEF</v>
          </cell>
          <cell r="M177" t="str">
            <v>Strindveien 4</v>
          </cell>
          <cell r="N177" t="str">
            <v>7465</v>
          </cell>
          <cell r="O177" t="str">
            <v>TRONDHEIM</v>
          </cell>
          <cell r="P177" t="str">
            <v>NO</v>
          </cell>
          <cell r="R177">
            <v>372491</v>
          </cell>
          <cell r="S177">
            <v>186245</v>
          </cell>
          <cell r="T177" t="str">
            <v>REC</v>
          </cell>
          <cell r="U177" t="str">
            <v>PNP</v>
          </cell>
          <cell r="V177" t="str">
            <v>RPN</v>
          </cell>
        </row>
        <row r="178">
          <cell r="A178" t="str">
            <v>EESD-ENERGY</v>
          </cell>
          <cell r="B178" t="str">
            <v>NNE5/641/2001</v>
          </cell>
          <cell r="C178" t="str">
            <v>EESD-2001-5.2.6</v>
          </cell>
          <cell r="D178" t="str">
            <v>Classical Accompanying Measures</v>
          </cell>
          <cell r="E178" t="str">
            <v>The European Hydrogen (based) Society - Target Action A</v>
          </cell>
          <cell r="F178">
            <v>2108288</v>
          </cell>
          <cell r="G178">
            <v>1617918</v>
          </cell>
          <cell r="H178">
            <v>37642</v>
          </cell>
          <cell r="I178">
            <v>17</v>
          </cell>
          <cell r="J178">
            <v>2</v>
          </cell>
          <cell r="K178" t="str">
            <v>Principal Contractor</v>
          </cell>
          <cell r="L178" t="str">
            <v>SINTEF ENERGIFORSKNING AS</v>
          </cell>
          <cell r="M178" t="str">
            <v>Sem Saelands vei 11</v>
          </cell>
          <cell r="N178" t="str">
            <v>NO-7465</v>
          </cell>
          <cell r="O178" t="str">
            <v>TRONDHEIM</v>
          </cell>
          <cell r="P178" t="str">
            <v>NO</v>
          </cell>
          <cell r="R178">
            <v>120335</v>
          </cell>
          <cell r="S178">
            <v>89301</v>
          </cell>
          <cell r="T178" t="str">
            <v>REC</v>
          </cell>
          <cell r="U178" t="str">
            <v>N/A</v>
          </cell>
          <cell r="V178" t="str">
            <v>N/A</v>
          </cell>
        </row>
        <row r="179">
          <cell r="A179" t="str">
            <v>EESD-ENERGY</v>
          </cell>
          <cell r="B179" t="str">
            <v>NNE5/641/2001</v>
          </cell>
          <cell r="C179" t="str">
            <v>EESD-2001-5.2.6</v>
          </cell>
          <cell r="D179" t="str">
            <v>Classical Accompanying Measures</v>
          </cell>
          <cell r="E179" t="str">
            <v>The European Hydrogen (based) Society - Target Action A</v>
          </cell>
          <cell r="F179">
            <v>2108288</v>
          </cell>
          <cell r="G179">
            <v>1617918</v>
          </cell>
          <cell r="H179">
            <v>37642</v>
          </cell>
          <cell r="I179">
            <v>17</v>
          </cell>
          <cell r="K179" t="str">
            <v>Principal Contractor</v>
          </cell>
          <cell r="L179" t="str">
            <v>ROGALAND RESEARCH</v>
          </cell>
          <cell r="M179" t="str">
            <v>Prof. Olav Hanssensvei 15 - 8046</v>
          </cell>
          <cell r="N179" t="str">
            <v>N-4068</v>
          </cell>
          <cell r="O179" t="str">
            <v>STAVANGER</v>
          </cell>
          <cell r="P179" t="str">
            <v>NO</v>
          </cell>
          <cell r="R179">
            <v>100000</v>
          </cell>
          <cell r="S179">
            <v>74210</v>
          </cell>
          <cell r="T179" t="str">
            <v>REC</v>
          </cell>
          <cell r="U179" t="str">
            <v>N/A</v>
          </cell>
          <cell r="V179" t="str">
            <v>N/A</v>
          </cell>
        </row>
        <row r="180">
          <cell r="A180" t="str">
            <v>EESD-ENERGY</v>
          </cell>
          <cell r="B180" t="str">
            <v>NNE5/73/2002</v>
          </cell>
          <cell r="C180" t="str">
            <v>EESD-2002-5.1.1</v>
          </cell>
          <cell r="D180" t="str">
            <v>Classical Accompanying Measures</v>
          </cell>
          <cell r="E180" t="str">
            <v>Renewable Energy Solutions For Islands Target Action A</v>
          </cell>
          <cell r="F180">
            <v>510936</v>
          </cell>
          <cell r="G180">
            <v>292783</v>
          </cell>
          <cell r="H180">
            <v>37613</v>
          </cell>
          <cell r="I180">
            <v>7</v>
          </cell>
          <cell r="J180">
            <v>1</v>
          </cell>
          <cell r="K180" t="str">
            <v>Principal Contractor</v>
          </cell>
          <cell r="L180" t="str">
            <v>NORSK HYDRO</v>
          </cell>
          <cell r="M180" t="str">
            <v>Kjoerboveien 16, Sandvika</v>
          </cell>
          <cell r="N180" t="str">
            <v>0246</v>
          </cell>
          <cell r="O180" t="str">
            <v>OSLO</v>
          </cell>
          <cell r="P180" t="str">
            <v>NO</v>
          </cell>
          <cell r="Q180" t="str">
            <v>N/A</v>
          </cell>
          <cell r="R180">
            <v>108730</v>
          </cell>
          <cell r="S180">
            <v>67413</v>
          </cell>
          <cell r="T180" t="str">
            <v>OTH</v>
          </cell>
          <cell r="U180" t="str">
            <v>PRC</v>
          </cell>
          <cell r="V180" t="str">
            <v>BES</v>
          </cell>
        </row>
        <row r="181">
          <cell r="A181" t="str">
            <v>EESD-ENERGY</v>
          </cell>
          <cell r="B181" t="str">
            <v>NNE5/90/2000</v>
          </cell>
          <cell r="C181" t="str">
            <v>EESD-2000-5.1.2</v>
          </cell>
          <cell r="D181" t="str">
            <v>Classical Accompanying Measures</v>
          </cell>
          <cell r="E181" t="str">
            <v>Preparation And Distribution Of The Clean Coal Technology Newsletter N?16, 17 And 18</v>
          </cell>
          <cell r="F181">
            <v>1005655</v>
          </cell>
          <cell r="G181">
            <v>517124</v>
          </cell>
          <cell r="H181">
            <v>37160</v>
          </cell>
          <cell r="I181">
            <v>9</v>
          </cell>
          <cell r="J181">
            <v>1</v>
          </cell>
          <cell r="K181" t="str">
            <v>Principal Contractor</v>
          </cell>
          <cell r="L181" t="str">
            <v>STATOIL ASA</v>
          </cell>
          <cell r="N181" t="str">
            <v>4035</v>
          </cell>
          <cell r="O181" t="str">
            <v>STAVANGER</v>
          </cell>
          <cell r="P181" t="str">
            <v>NO</v>
          </cell>
          <cell r="Q181" t="str">
            <v>N/A</v>
          </cell>
          <cell r="R181">
            <v>20000</v>
          </cell>
          <cell r="S181">
            <v>10000</v>
          </cell>
          <cell r="T181" t="str">
            <v>OTH</v>
          </cell>
          <cell r="U181" t="str">
            <v>PUC</v>
          </cell>
          <cell r="V181" t="str">
            <v>PUS</v>
          </cell>
        </row>
        <row r="182">
          <cell r="A182" t="str">
            <v>EESD-ENVIRO</v>
          </cell>
          <cell r="B182" t="str">
            <v>EVG1-CT-1999-00006</v>
          </cell>
          <cell r="C182" t="str">
            <v>1.1.4.-7.</v>
          </cell>
          <cell r="D182" t="str">
            <v>Research Projects</v>
          </cell>
          <cell r="E182" t="str">
            <v>DEVELOPING EFFECTIVE AND EFFICIENT PRODUCT INFORMATION SCHEMES. ASSESSING AND EXPANDING PRODUCT INFORMATION SCHEMES BETWEEN VOLUNTARY AND MANDATORY APPROACHES.</v>
          </cell>
          <cell r="F182">
            <v>774400</v>
          </cell>
          <cell r="G182">
            <v>449200</v>
          </cell>
          <cell r="H182">
            <v>36532</v>
          </cell>
          <cell r="I182">
            <v>9</v>
          </cell>
          <cell r="J182">
            <v>1</v>
          </cell>
          <cell r="K182" t="str">
            <v>Principal Contractor</v>
          </cell>
          <cell r="L182" t="str">
            <v>NATIONAL INSTITUTE FOR CONSUMER RESEARCH</v>
          </cell>
          <cell r="M182" t="str">
            <v>Strandvegen 35</v>
          </cell>
          <cell r="N182" t="str">
            <v>1325</v>
          </cell>
          <cell r="O182" t="str">
            <v>LYSAKER</v>
          </cell>
          <cell r="P182" t="str">
            <v>NO</v>
          </cell>
          <cell r="R182">
            <v>186000</v>
          </cell>
          <cell r="S182">
            <v>93000</v>
          </cell>
          <cell r="T182" t="str">
            <v>REC</v>
          </cell>
          <cell r="U182" t="str">
            <v>PUC</v>
          </cell>
          <cell r="V182" t="str">
            <v>RPU</v>
          </cell>
        </row>
        <row r="183">
          <cell r="A183" t="str">
            <v>EESD-ENVIRO</v>
          </cell>
          <cell r="B183" t="str">
            <v>EVG1-CT-1999-00009</v>
          </cell>
          <cell r="C183" t="str">
            <v>1.1.4.-7.</v>
          </cell>
          <cell r="D183" t="str">
            <v>Research Projects</v>
          </cell>
          <cell r="E183" t="str">
            <v>Catastrophic Avalanches: Defense Structures and Zoning in Europe</v>
          </cell>
          <cell r="F183">
            <v>1517624</v>
          </cell>
          <cell r="G183">
            <v>689599</v>
          </cell>
          <cell r="H183">
            <v>36615</v>
          </cell>
          <cell r="I183">
            <v>10</v>
          </cell>
          <cell r="J183">
            <v>1</v>
          </cell>
          <cell r="K183" t="str">
            <v>Principal Contractor</v>
          </cell>
          <cell r="L183" t="str">
            <v>NGI</v>
          </cell>
          <cell r="M183" t="str">
            <v>Ullevaal Hageby</v>
          </cell>
          <cell r="N183" t="str">
            <v>0806</v>
          </cell>
          <cell r="O183" t="str">
            <v>OSLO</v>
          </cell>
          <cell r="P183" t="str">
            <v>NO</v>
          </cell>
          <cell r="Q183" t="str">
            <v>N/A</v>
          </cell>
          <cell r="R183">
            <v>222550</v>
          </cell>
          <cell r="S183">
            <v>111275</v>
          </cell>
          <cell r="T183" t="str">
            <v>REC</v>
          </cell>
          <cell r="U183" t="str">
            <v>PNP</v>
          </cell>
          <cell r="V183" t="str">
            <v>RPN</v>
          </cell>
        </row>
        <row r="184">
          <cell r="A184" t="str">
            <v>EESD-ENVIRO</v>
          </cell>
          <cell r="B184" t="str">
            <v>EVG1-CT-2000-00018</v>
          </cell>
          <cell r="C184" t="str">
            <v>1.1.4.-7.</v>
          </cell>
          <cell r="D184" t="str">
            <v>Research Projects</v>
          </cell>
          <cell r="E184" t="str">
            <v>Survay and prevention of extreme glaciological hazards in european montainous regions (GLACIORISK)</v>
          </cell>
          <cell r="F184">
            <v>1325509</v>
          </cell>
          <cell r="G184">
            <v>647624</v>
          </cell>
          <cell r="H184">
            <v>36889</v>
          </cell>
          <cell r="I184">
            <v>11</v>
          </cell>
          <cell r="J184">
            <v>2</v>
          </cell>
          <cell r="K184" t="str">
            <v>Principal Contractor</v>
          </cell>
          <cell r="L184" t="str">
            <v>NORWEGIAN WATER RESOURCES AND ENERGY DIRECTORATE  -  NVE</v>
          </cell>
          <cell r="M184" t="str">
            <v>Middelthuns Gate 29</v>
          </cell>
          <cell r="N184" t="str">
            <v>0301</v>
          </cell>
          <cell r="O184" t="str">
            <v>OSLO</v>
          </cell>
          <cell r="P184" t="str">
            <v>NO</v>
          </cell>
          <cell r="Q184" t="str">
            <v>N/A</v>
          </cell>
          <cell r="R184">
            <v>114695</v>
          </cell>
          <cell r="S184">
            <v>57347</v>
          </cell>
          <cell r="T184" t="str">
            <v>OTH</v>
          </cell>
          <cell r="U184" t="str">
            <v>GOV</v>
          </cell>
          <cell r="V184" t="str">
            <v>PUS</v>
          </cell>
        </row>
        <row r="185">
          <cell r="A185" t="str">
            <v>EESD-ENVIRO</v>
          </cell>
          <cell r="B185" t="str">
            <v>EVG1-CT-2000-00018</v>
          </cell>
          <cell r="C185" t="str">
            <v>1.1.4.-7.</v>
          </cell>
          <cell r="D185" t="str">
            <v>Research Projects</v>
          </cell>
          <cell r="E185" t="str">
            <v>Survay and prevention of extreme glaciological hazards in european montainous regions (GLACIORISK)</v>
          </cell>
          <cell r="F185">
            <v>1325509</v>
          </cell>
          <cell r="G185">
            <v>647624</v>
          </cell>
          <cell r="H185">
            <v>36889</v>
          </cell>
          <cell r="I185">
            <v>11</v>
          </cell>
          <cell r="K185" t="str">
            <v>Principal Contractor</v>
          </cell>
          <cell r="L185" t="str">
            <v>University of Oslo</v>
          </cell>
          <cell r="M185" t="str">
            <v>Problemveien 1</v>
          </cell>
          <cell r="N185" t="str">
            <v>0316</v>
          </cell>
          <cell r="O185" t="str">
            <v>OSLO</v>
          </cell>
          <cell r="P185" t="str">
            <v>NO</v>
          </cell>
          <cell r="Q185" t="str">
            <v>N/A</v>
          </cell>
          <cell r="R185">
            <v>77972</v>
          </cell>
          <cell r="S185">
            <v>77972</v>
          </cell>
          <cell r="T185" t="str">
            <v>HES</v>
          </cell>
          <cell r="U185" t="str">
            <v>GOV</v>
          </cell>
          <cell r="V185" t="str">
            <v>HES</v>
          </cell>
        </row>
        <row r="186">
          <cell r="A186" t="str">
            <v>EESD-ENVIRO</v>
          </cell>
          <cell r="B186" t="str">
            <v>EVG1-CT-2000-00019</v>
          </cell>
          <cell r="C186" t="str">
            <v>1.1.4.-7.</v>
          </cell>
          <cell r="D186" t="str">
            <v>Research Projects</v>
          </cell>
          <cell r="E186" t="str">
            <v>Spatial indicators for european nature conservation (SPIN)</v>
          </cell>
          <cell r="F186">
            <v>2553452</v>
          </cell>
          <cell r="G186">
            <v>1756659</v>
          </cell>
          <cell r="H186">
            <v>36962</v>
          </cell>
          <cell r="I186">
            <v>21</v>
          </cell>
          <cell r="J186">
            <v>2</v>
          </cell>
          <cell r="K186" t="str">
            <v>Principal Contractor</v>
          </cell>
          <cell r="L186" t="str">
            <v>NORWEGIAN WATER RESOURCES AND ENERGY DIRECTORATE  -  NVE</v>
          </cell>
          <cell r="M186" t="str">
            <v>Middelthuns Gate 29</v>
          </cell>
          <cell r="N186" t="str">
            <v>0301</v>
          </cell>
          <cell r="O186" t="str">
            <v>OSLO</v>
          </cell>
          <cell r="P186" t="str">
            <v>NO</v>
          </cell>
          <cell r="Q186" t="str">
            <v>N/A</v>
          </cell>
          <cell r="R186">
            <v>134285</v>
          </cell>
          <cell r="S186">
            <v>134285</v>
          </cell>
          <cell r="T186" t="str">
            <v>OTH</v>
          </cell>
          <cell r="U186" t="str">
            <v>GOV</v>
          </cell>
          <cell r="V186" t="str">
            <v>PUS</v>
          </cell>
        </row>
        <row r="187">
          <cell r="A187" t="str">
            <v>EESD-ENVIRO</v>
          </cell>
          <cell r="B187" t="str">
            <v>EVG1-CT-2000-00019</v>
          </cell>
          <cell r="C187" t="str">
            <v>1.1.4.-7.</v>
          </cell>
          <cell r="D187" t="str">
            <v>Research Projects</v>
          </cell>
          <cell r="E187" t="str">
            <v>Spatial indicators for european nature conservation (SPIN)</v>
          </cell>
          <cell r="F187">
            <v>2553452</v>
          </cell>
          <cell r="G187">
            <v>1756659</v>
          </cell>
          <cell r="H187">
            <v>36962</v>
          </cell>
          <cell r="I187">
            <v>21</v>
          </cell>
          <cell r="K187" t="str">
            <v>Principal Contractor</v>
          </cell>
          <cell r="L187" t="str">
            <v>University of Oslo</v>
          </cell>
          <cell r="M187" t="str">
            <v>Problemveien 1</v>
          </cell>
          <cell r="N187" t="str">
            <v>0316</v>
          </cell>
          <cell r="O187" t="str">
            <v>OSLO</v>
          </cell>
          <cell r="P187" t="str">
            <v>NO</v>
          </cell>
          <cell r="Q187" t="str">
            <v>N/A</v>
          </cell>
          <cell r="R187">
            <v>234768</v>
          </cell>
          <cell r="S187">
            <v>234768</v>
          </cell>
          <cell r="T187" t="str">
            <v>HES</v>
          </cell>
          <cell r="U187" t="str">
            <v>GOV</v>
          </cell>
          <cell r="V187" t="str">
            <v>HES</v>
          </cell>
        </row>
        <row r="188">
          <cell r="A188" t="str">
            <v>EESD-ENVIRO</v>
          </cell>
          <cell r="B188" t="str">
            <v>EVG1-CT-2000-00023</v>
          </cell>
          <cell r="C188" t="str">
            <v>1.1.4.-7.</v>
          </cell>
          <cell r="D188" t="str">
            <v>Research Projects</v>
          </cell>
          <cell r="E188" t="str">
            <v>Slow active faults in europe (s.a.f.e.). assessing fundamental input for seismic risk in regions of low seismicity (S.A.F.E.)</v>
          </cell>
          <cell r="F188">
            <v>1702834</v>
          </cell>
          <cell r="G188">
            <v>970231</v>
          </cell>
          <cell r="H188">
            <v>36896</v>
          </cell>
          <cell r="I188">
            <v>13</v>
          </cell>
          <cell r="J188">
            <v>1</v>
          </cell>
          <cell r="K188" t="str">
            <v>Principal Contractor</v>
          </cell>
          <cell r="L188" t="str">
            <v xml:space="preserve">University of Bergen </v>
          </cell>
          <cell r="M188" t="str">
            <v>Prof. Keysersgt. 8</v>
          </cell>
          <cell r="N188" t="str">
            <v>5020</v>
          </cell>
          <cell r="O188" t="str">
            <v>BERGEN</v>
          </cell>
          <cell r="P188" t="str">
            <v>NO</v>
          </cell>
          <cell r="Q188" t="str">
            <v>N/A</v>
          </cell>
          <cell r="R188">
            <v>64519</v>
          </cell>
          <cell r="S188">
            <v>64519</v>
          </cell>
          <cell r="T188" t="str">
            <v>HES</v>
          </cell>
          <cell r="U188" t="str">
            <v>GOV</v>
          </cell>
          <cell r="V188" t="str">
            <v>HES</v>
          </cell>
        </row>
        <row r="189">
          <cell r="A189" t="str">
            <v>EESD-ENVIRO</v>
          </cell>
          <cell r="B189" t="str">
            <v>EVG1-CT-2000-00024</v>
          </cell>
          <cell r="C189" t="str">
            <v>1.1.4.-7.</v>
          </cell>
          <cell r="D189" t="str">
            <v>Research Projects</v>
          </cell>
          <cell r="E189" t="str">
            <v>Measurements on structures in ice (STRICE)</v>
          </cell>
          <cell r="F189">
            <v>1538581</v>
          </cell>
          <cell r="G189">
            <v>1054766</v>
          </cell>
          <cell r="H189">
            <v>36880</v>
          </cell>
          <cell r="I189">
            <v>8</v>
          </cell>
          <cell r="J189">
            <v>1</v>
          </cell>
          <cell r="K189" t="str">
            <v>Principal Contractor</v>
          </cell>
          <cell r="L189" t="str">
            <v>NTNU</v>
          </cell>
          <cell r="M189" t="str">
            <v>Gloeshaugen</v>
          </cell>
          <cell r="N189" t="str">
            <v>7491</v>
          </cell>
          <cell r="O189" t="str">
            <v>TRONDHEIM</v>
          </cell>
          <cell r="P189" t="str">
            <v>NO</v>
          </cell>
          <cell r="R189">
            <v>138368</v>
          </cell>
          <cell r="S189">
            <v>138368</v>
          </cell>
          <cell r="T189" t="str">
            <v>HES</v>
          </cell>
          <cell r="U189" t="str">
            <v>GOV</v>
          </cell>
          <cell r="V189" t="str">
            <v>HES</v>
          </cell>
        </row>
        <row r="190">
          <cell r="A190" t="str">
            <v>EESD-ENVIRO</v>
          </cell>
          <cell r="B190" t="str">
            <v>EVG1-CT-2000-00025</v>
          </cell>
          <cell r="C190" t="str">
            <v>1.1.4.-7.</v>
          </cell>
          <cell r="D190" t="str">
            <v>Research Projects</v>
          </cell>
          <cell r="E190" t="str">
            <v>Flashing Liquids in Industrial Environments (FLIE)</v>
          </cell>
          <cell r="F190">
            <v>2044481</v>
          </cell>
          <cell r="G190">
            <v>1141762</v>
          </cell>
          <cell r="H190">
            <v>37064</v>
          </cell>
          <cell r="I190">
            <v>5</v>
          </cell>
          <cell r="J190">
            <v>2</v>
          </cell>
          <cell r="K190" t="str">
            <v>Principal Contractor</v>
          </cell>
          <cell r="L190" t="str">
            <v>CHRISTIAN MICHELSEN RESEARCH AS</v>
          </cell>
          <cell r="M190" t="str">
            <v>Fantoftveien 38</v>
          </cell>
          <cell r="N190" t="str">
            <v>5892</v>
          </cell>
          <cell r="O190" t="str">
            <v>BERGEN</v>
          </cell>
          <cell r="P190" t="str">
            <v>NO</v>
          </cell>
          <cell r="R190">
            <v>532585</v>
          </cell>
          <cell r="S190">
            <v>266292</v>
          </cell>
          <cell r="T190" t="str">
            <v>REC</v>
          </cell>
          <cell r="U190" t="str">
            <v>PNP</v>
          </cell>
          <cell r="V190" t="str">
            <v>RPN</v>
          </cell>
        </row>
        <row r="191">
          <cell r="A191" t="str">
            <v>EESD-ENVIRO</v>
          </cell>
          <cell r="B191" t="str">
            <v>EVG1-CT-2000-00025</v>
          </cell>
          <cell r="C191" t="str">
            <v>1.1.4.-7.</v>
          </cell>
          <cell r="D191" t="str">
            <v>Research Projects</v>
          </cell>
          <cell r="E191" t="str">
            <v>Flashing Liquids in Industrial Environments (FLIE)</v>
          </cell>
          <cell r="F191">
            <v>2044481</v>
          </cell>
          <cell r="G191">
            <v>1141762</v>
          </cell>
          <cell r="H191">
            <v>37064</v>
          </cell>
          <cell r="I191">
            <v>5</v>
          </cell>
          <cell r="K191" t="str">
            <v>Prime Contractor</v>
          </cell>
          <cell r="L191" t="str">
            <v>GEXCON AS</v>
          </cell>
          <cell r="M191" t="str">
            <v>Fantoftvegen 38</v>
          </cell>
          <cell r="N191" t="str">
            <v>5892</v>
          </cell>
          <cell r="O191" t="str">
            <v>BERGEN</v>
          </cell>
          <cell r="P191" t="str">
            <v>NO</v>
          </cell>
          <cell r="R191">
            <v>532585</v>
          </cell>
          <cell r="S191">
            <v>266292</v>
          </cell>
          <cell r="T191" t="str">
            <v>IND</v>
          </cell>
          <cell r="U191" t="str">
            <v>PRC</v>
          </cell>
          <cell r="V191" t="str">
            <v>BES</v>
          </cell>
        </row>
        <row r="192">
          <cell r="A192" t="str">
            <v>EESD-ENVIRO</v>
          </cell>
          <cell r="B192" t="str">
            <v>EVG1-CT-2000-00026</v>
          </cell>
          <cell r="C192" t="str">
            <v>1.1.4.-7.</v>
          </cell>
          <cell r="D192" t="str">
            <v>Research Projects</v>
          </cell>
          <cell r="E192" t="str">
            <v>Site effects assessment using ambient excitations (SESAME)</v>
          </cell>
          <cell r="F192">
            <v>1571674</v>
          </cell>
          <cell r="G192">
            <v>889648</v>
          </cell>
          <cell r="H192">
            <v>36992</v>
          </cell>
          <cell r="I192">
            <v>17</v>
          </cell>
          <cell r="J192">
            <v>1</v>
          </cell>
          <cell r="K192" t="str">
            <v>Principal Contractor</v>
          </cell>
          <cell r="L192" t="str">
            <v xml:space="preserve">University of Bergen </v>
          </cell>
          <cell r="M192" t="str">
            <v>Prof. Keysersgt. 8</v>
          </cell>
          <cell r="N192" t="str">
            <v>5020</v>
          </cell>
          <cell r="O192" t="str">
            <v>BERGEN</v>
          </cell>
          <cell r="P192" t="str">
            <v>NO</v>
          </cell>
          <cell r="Q192" t="str">
            <v>N/A</v>
          </cell>
          <cell r="R192">
            <v>103210</v>
          </cell>
          <cell r="S192">
            <v>103210</v>
          </cell>
          <cell r="T192" t="str">
            <v>HES</v>
          </cell>
          <cell r="U192" t="str">
            <v>GOV</v>
          </cell>
          <cell r="V192" t="str">
            <v>HES</v>
          </cell>
        </row>
        <row r="193">
          <cell r="A193" t="str">
            <v>EESD-ENVIRO</v>
          </cell>
          <cell r="B193" t="str">
            <v>EVG1-CT-2000-00028</v>
          </cell>
          <cell r="C193" t="str">
            <v>1.1.4.-7.</v>
          </cell>
          <cell r="D193" t="str">
            <v>Combined Projects</v>
          </cell>
          <cell r="E193" t="str">
            <v>Earth Observation for Natura 2000+ (EON2000+)</v>
          </cell>
          <cell r="F193">
            <v>3005012</v>
          </cell>
          <cell r="G193">
            <v>1488261</v>
          </cell>
          <cell r="H193">
            <v>37014</v>
          </cell>
          <cell r="I193">
            <v>14</v>
          </cell>
          <cell r="J193">
            <v>1</v>
          </cell>
          <cell r="K193" t="str">
            <v>Principal Contractor</v>
          </cell>
          <cell r="L193" t="str">
            <v>NANSEN ENVIRONMENTAL AND REMOTE SENSING CENTER</v>
          </cell>
          <cell r="M193" t="str">
            <v>Edvard Griegsvej 3a</v>
          </cell>
          <cell r="N193" t="str">
            <v>5059</v>
          </cell>
          <cell r="O193" t="str">
            <v>BERGEN</v>
          </cell>
          <cell r="P193" t="str">
            <v>NO</v>
          </cell>
          <cell r="R193">
            <v>217070</v>
          </cell>
          <cell r="S193">
            <v>87262</v>
          </cell>
          <cell r="T193" t="str">
            <v>REC</v>
          </cell>
          <cell r="U193" t="str">
            <v>PNP</v>
          </cell>
          <cell r="V193" t="str">
            <v>RPN</v>
          </cell>
        </row>
        <row r="194">
          <cell r="A194" t="str">
            <v>EESD-ENVIRO</v>
          </cell>
          <cell r="B194" t="str">
            <v>EVG1-CT-2000-00029</v>
          </cell>
          <cell r="C194" t="str">
            <v>1.1.4.-7.</v>
          </cell>
          <cell r="D194" t="str">
            <v>Research Projects</v>
          </cell>
          <cell r="E194" t="str">
            <v>Development and implementation of a generic marine sar analyses and interpretation system for application to the coastal zones (MARSAIS)</v>
          </cell>
          <cell r="F194">
            <v>2673662</v>
          </cell>
          <cell r="G194">
            <v>1656562</v>
          </cell>
          <cell r="H194">
            <v>36881</v>
          </cell>
          <cell r="I194">
            <v>8</v>
          </cell>
          <cell r="J194">
            <v>1</v>
          </cell>
          <cell r="K194" t="str">
            <v>Prime Contractor</v>
          </cell>
          <cell r="L194" t="str">
            <v>NANSEN ENVIRONMENTAL AND REMOTE SENSING CENTER</v>
          </cell>
          <cell r="M194" t="str">
            <v>Edvard Griegsvej 3a</v>
          </cell>
          <cell r="N194" t="str">
            <v>5059</v>
          </cell>
          <cell r="O194" t="str">
            <v>BERGEN</v>
          </cell>
          <cell r="P194" t="str">
            <v>NO</v>
          </cell>
          <cell r="R194">
            <v>788230</v>
          </cell>
          <cell r="S194">
            <v>394115</v>
          </cell>
          <cell r="T194" t="str">
            <v>REC</v>
          </cell>
          <cell r="U194" t="str">
            <v>PNP</v>
          </cell>
          <cell r="V194" t="str">
            <v>RPN</v>
          </cell>
        </row>
        <row r="195">
          <cell r="A195" t="str">
            <v>EESD-ENVIRO</v>
          </cell>
          <cell r="B195" t="str">
            <v>EVG1-CT-2000-00032</v>
          </cell>
          <cell r="C195" t="str">
            <v>1.1.4.-7.</v>
          </cell>
          <cell r="D195" t="str">
            <v>Research Projects</v>
          </cell>
          <cell r="E195" t="str">
            <v>Multi-pollutant multi-effect modeling of European air pollution-an integrated approach (MERLIN)</v>
          </cell>
          <cell r="F195">
            <v>1318490</v>
          </cell>
          <cell r="G195">
            <v>1103774</v>
          </cell>
          <cell r="H195">
            <v>36903</v>
          </cell>
          <cell r="I195">
            <v>9</v>
          </cell>
          <cell r="J195">
            <v>1</v>
          </cell>
          <cell r="K195" t="str">
            <v>Principal Contractor</v>
          </cell>
          <cell r="L195" t="str">
            <v>NORWEGIAN METEOROLOGICAL OFFICE</v>
          </cell>
          <cell r="M195" t="str">
            <v>Niels Henrik Abelsvej 40</v>
          </cell>
          <cell r="N195" t="str">
            <v>0313</v>
          </cell>
          <cell r="O195" t="str">
            <v>OSLO</v>
          </cell>
          <cell r="P195" t="str">
            <v>NO</v>
          </cell>
          <cell r="Q195" t="str">
            <v>N/A</v>
          </cell>
          <cell r="R195">
            <v>200446</v>
          </cell>
          <cell r="S195">
            <v>100223</v>
          </cell>
          <cell r="T195" t="str">
            <v>REC</v>
          </cell>
          <cell r="U195" t="str">
            <v>GOV</v>
          </cell>
          <cell r="V195" t="str">
            <v>RPU</v>
          </cell>
        </row>
        <row r="196">
          <cell r="A196" t="str">
            <v>EESD-ENVIRO</v>
          </cell>
          <cell r="B196" t="str">
            <v>EVG1-CT-2000-20002</v>
          </cell>
          <cell r="C196" t="str">
            <v>1.1.4.-7.</v>
          </cell>
          <cell r="D196" t="str">
            <v>Thematic Network</v>
          </cell>
          <cell r="E196" t="str">
            <v>European forum on eo use for environment and security - a thematic network (EUFOREO)</v>
          </cell>
          <cell r="F196">
            <v>436604</v>
          </cell>
          <cell r="G196">
            <v>400004</v>
          </cell>
          <cell r="H196">
            <v>37042</v>
          </cell>
          <cell r="I196">
            <v>17</v>
          </cell>
          <cell r="J196">
            <v>2</v>
          </cell>
          <cell r="K196" t="str">
            <v>Member</v>
          </cell>
          <cell r="L196" t="str">
            <v>NORSK ROMSENTER</v>
          </cell>
          <cell r="N196" t="str">
            <v>0212</v>
          </cell>
          <cell r="O196" t="str">
            <v>OSLO</v>
          </cell>
          <cell r="P196" t="str">
            <v>NO</v>
          </cell>
          <cell r="Q196" t="str">
            <v>N/A</v>
          </cell>
          <cell r="R196">
            <v>8760</v>
          </cell>
          <cell r="S196">
            <v>8760</v>
          </cell>
          <cell r="T196" t="str">
            <v>REC</v>
          </cell>
          <cell r="U196" t="str">
            <v>GOV</v>
          </cell>
          <cell r="V196" t="str">
            <v>RPU</v>
          </cell>
        </row>
        <row r="197">
          <cell r="A197" t="str">
            <v>EESD-ENVIRO</v>
          </cell>
          <cell r="B197" t="str">
            <v>EVG1-CT-2000-20002</v>
          </cell>
          <cell r="C197" t="str">
            <v>1.1.4.-7.</v>
          </cell>
          <cell r="D197" t="str">
            <v>Thematic Network</v>
          </cell>
          <cell r="E197" t="str">
            <v>European forum on eo use for environment and security - a thematic network (EUFOREO)</v>
          </cell>
          <cell r="F197">
            <v>436604</v>
          </cell>
          <cell r="G197">
            <v>400004</v>
          </cell>
          <cell r="H197">
            <v>37042</v>
          </cell>
          <cell r="I197">
            <v>17</v>
          </cell>
          <cell r="K197" t="str">
            <v>Member</v>
          </cell>
          <cell r="L197" t="str">
            <v>TROMSOE SATELLITE STATION</v>
          </cell>
          <cell r="M197" t="str">
            <v xml:space="preserve">Prestvannveien, 38
</v>
          </cell>
          <cell r="N197" t="str">
            <v>9291</v>
          </cell>
          <cell r="O197" t="str">
            <v>TROMSOE</v>
          </cell>
          <cell r="P197" t="str">
            <v>NO</v>
          </cell>
          <cell r="R197">
            <v>9480</v>
          </cell>
          <cell r="S197">
            <v>9480</v>
          </cell>
          <cell r="T197" t="str">
            <v>OTH</v>
          </cell>
          <cell r="U197" t="str">
            <v>PRC</v>
          </cell>
          <cell r="V197" t="str">
            <v>BES</v>
          </cell>
        </row>
        <row r="198">
          <cell r="A198" t="str">
            <v>EESD-ENVIRO</v>
          </cell>
          <cell r="B198" t="str">
            <v>EVG1-CT-2001-00037</v>
          </cell>
          <cell r="C198" t="str">
            <v>1.1.4.-7.</v>
          </cell>
          <cell r="D198" t="str">
            <v>Research Projects</v>
          </cell>
          <cell r="E198" t="str">
            <v>Investigation of Extreme Flood Processes and Uncertainty</v>
          </cell>
          <cell r="F198">
            <v>2595385</v>
          </cell>
          <cell r="G198">
            <v>1493992</v>
          </cell>
          <cell r="H198">
            <v>37224</v>
          </cell>
          <cell r="I198">
            <v>11</v>
          </cell>
          <cell r="J198">
            <v>1</v>
          </cell>
          <cell r="K198" t="str">
            <v>Principal Contractor</v>
          </cell>
          <cell r="L198" t="str">
            <v>STATKRAFT GROENER AS</v>
          </cell>
          <cell r="M198" t="str">
            <v>Olav Tryggvassonsgate 24</v>
          </cell>
          <cell r="N198" t="str">
            <v>7403</v>
          </cell>
          <cell r="O198" t="str">
            <v>TRONDHEIM</v>
          </cell>
          <cell r="P198" t="str">
            <v>NO</v>
          </cell>
          <cell r="R198">
            <v>685242</v>
          </cell>
          <cell r="S198">
            <v>294654</v>
          </cell>
          <cell r="T198" t="str">
            <v>IND</v>
          </cell>
          <cell r="U198" t="str">
            <v>PRC</v>
          </cell>
          <cell r="V198" t="str">
            <v>BES</v>
          </cell>
        </row>
        <row r="199">
          <cell r="A199" t="str">
            <v>EESD-ENVIRO</v>
          </cell>
          <cell r="B199" t="str">
            <v>EVG1-CT-2001-00049</v>
          </cell>
          <cell r="C199" t="str">
            <v>1.1.4.-7.</v>
          </cell>
          <cell r="D199" t="str">
            <v>Research Projects</v>
          </cell>
          <cell r="E199" t="str">
            <v>Regional Validation of MERIS Chlorophyll Products in North Sea Coastal Waters</v>
          </cell>
          <cell r="F199">
            <v>2201949</v>
          </cell>
          <cell r="G199">
            <v>1409028</v>
          </cell>
          <cell r="H199">
            <v>37273</v>
          </cell>
          <cell r="I199">
            <v>8</v>
          </cell>
          <cell r="J199">
            <v>2</v>
          </cell>
          <cell r="K199" t="str">
            <v>Principal Contractor</v>
          </cell>
          <cell r="L199" t="str">
            <v>NIVA   NORWEGIAN INSTITUTE FOR WATER RESEARCH</v>
          </cell>
          <cell r="M199" t="str">
            <v>Brekkeveien 19</v>
          </cell>
          <cell r="N199" t="str">
            <v>0411</v>
          </cell>
          <cell r="O199" t="str">
            <v>OSLO</v>
          </cell>
          <cell r="P199" t="str">
            <v>NO</v>
          </cell>
          <cell r="Q199" t="str">
            <v>N/A</v>
          </cell>
          <cell r="R199">
            <v>113630</v>
          </cell>
          <cell r="S199">
            <v>56815</v>
          </cell>
          <cell r="T199" t="str">
            <v>REC</v>
          </cell>
          <cell r="U199" t="str">
            <v>PNP</v>
          </cell>
          <cell r="V199" t="str">
            <v>RPN</v>
          </cell>
        </row>
        <row r="200">
          <cell r="A200" t="str">
            <v>EESD-ENVIRO</v>
          </cell>
          <cell r="B200" t="str">
            <v>EVG1-CT-2001-00049</v>
          </cell>
          <cell r="C200" t="str">
            <v>1.1.4.-7.</v>
          </cell>
          <cell r="D200" t="str">
            <v>Research Projects</v>
          </cell>
          <cell r="E200" t="str">
            <v>Regional Validation of MERIS Chlorophyll Products in North Sea Coastal Waters</v>
          </cell>
          <cell r="F200">
            <v>2201949</v>
          </cell>
          <cell r="G200">
            <v>1409028</v>
          </cell>
          <cell r="H200">
            <v>37273</v>
          </cell>
          <cell r="I200">
            <v>8</v>
          </cell>
          <cell r="K200" t="str">
            <v>Assistant Contractor</v>
          </cell>
          <cell r="L200" t="str">
            <v>University of Oslo</v>
          </cell>
          <cell r="M200" t="str">
            <v>Problemveien 1</v>
          </cell>
          <cell r="N200" t="str">
            <v>0316</v>
          </cell>
          <cell r="O200" t="str">
            <v>OSLO</v>
          </cell>
          <cell r="P200" t="str">
            <v>NO</v>
          </cell>
          <cell r="Q200" t="str">
            <v>N/A</v>
          </cell>
          <cell r="R200">
            <v>32878</v>
          </cell>
          <cell r="S200">
            <v>32878</v>
          </cell>
          <cell r="T200" t="str">
            <v>HES</v>
          </cell>
          <cell r="U200" t="str">
            <v>GOV</v>
          </cell>
          <cell r="V200" t="str">
            <v>HES</v>
          </cell>
        </row>
        <row r="201">
          <cell r="A201" t="str">
            <v>EESD-ENVIRO</v>
          </cell>
          <cell r="B201" t="str">
            <v>EVG1-CT-2001-00051</v>
          </cell>
          <cell r="C201" t="str">
            <v>1.1.4.-7.</v>
          </cell>
          <cell r="D201" t="str">
            <v>Research Projects</v>
          </cell>
          <cell r="E201" t="str">
            <v>Development and Application of Validated Geophysical Ocean Wave Products from ENVISAT ASAR and RA-2 Instruments</v>
          </cell>
          <cell r="F201">
            <v>3833593</v>
          </cell>
          <cell r="G201">
            <v>2270428</v>
          </cell>
          <cell r="H201">
            <v>37265</v>
          </cell>
          <cell r="I201">
            <v>8</v>
          </cell>
          <cell r="J201">
            <v>4</v>
          </cell>
          <cell r="K201" t="str">
            <v>Prime Contractor</v>
          </cell>
          <cell r="L201" t="str">
            <v xml:space="preserve">NORUT INFORMASJONSTEKNOLOGI AS
</v>
          </cell>
          <cell r="M201" t="str">
            <v>Tromsoe Science Park</v>
          </cell>
          <cell r="N201" t="str">
            <v>9291</v>
          </cell>
          <cell r="O201" t="str">
            <v>TROMSOE</v>
          </cell>
          <cell r="P201" t="str">
            <v>NO</v>
          </cell>
          <cell r="R201">
            <v>710385</v>
          </cell>
          <cell r="S201">
            <v>355192</v>
          </cell>
          <cell r="T201" t="str">
            <v>REC</v>
          </cell>
          <cell r="U201" t="str">
            <v>PNP</v>
          </cell>
          <cell r="V201" t="str">
            <v>RPN</v>
          </cell>
        </row>
        <row r="202">
          <cell r="A202" t="str">
            <v>EESD-ENVIRO</v>
          </cell>
          <cell r="B202" t="str">
            <v>EVG1-CT-2001-00051</v>
          </cell>
          <cell r="C202" t="str">
            <v>1.1.4.-7.</v>
          </cell>
          <cell r="D202" t="str">
            <v>Research Projects</v>
          </cell>
          <cell r="E202" t="str">
            <v>Development and Application of Validated Geophysical Ocean Wave Products from ENVISAT ASAR and RA-2 Instruments</v>
          </cell>
          <cell r="F202">
            <v>3833593</v>
          </cell>
          <cell r="G202">
            <v>2270428</v>
          </cell>
          <cell r="H202">
            <v>37265</v>
          </cell>
          <cell r="I202">
            <v>8</v>
          </cell>
          <cell r="K202" t="str">
            <v>Principal Contractor</v>
          </cell>
          <cell r="L202" t="str">
            <v>NORWEGIAN METEOROLOGICAL OFFICE</v>
          </cell>
          <cell r="M202" t="str">
            <v>Niels Henrik Abelsvej 40</v>
          </cell>
          <cell r="N202" t="str">
            <v>0313</v>
          </cell>
          <cell r="O202" t="str">
            <v>OSLO</v>
          </cell>
          <cell r="P202" t="str">
            <v>NO</v>
          </cell>
          <cell r="Q202" t="str">
            <v>N/A</v>
          </cell>
          <cell r="R202">
            <v>586667</v>
          </cell>
          <cell r="S202">
            <v>293333</v>
          </cell>
          <cell r="T202" t="str">
            <v>REC</v>
          </cell>
          <cell r="U202" t="str">
            <v>GOV</v>
          </cell>
          <cell r="V202" t="str">
            <v>RPU</v>
          </cell>
        </row>
        <row r="203">
          <cell r="A203" t="str">
            <v>EESD-ENVIRO</v>
          </cell>
          <cell r="B203" t="str">
            <v>EVG1-CT-2001-00051</v>
          </cell>
          <cell r="C203" t="str">
            <v>1.1.4.-7.</v>
          </cell>
          <cell r="D203" t="str">
            <v>Research Projects</v>
          </cell>
          <cell r="E203" t="str">
            <v>Development and Application of Validated Geophysical Ocean Wave Products from ENVISAT ASAR and RA-2 Instruments</v>
          </cell>
          <cell r="F203">
            <v>3833593</v>
          </cell>
          <cell r="G203">
            <v>2270428</v>
          </cell>
          <cell r="H203">
            <v>37265</v>
          </cell>
          <cell r="I203">
            <v>8</v>
          </cell>
          <cell r="K203" t="str">
            <v>Principal Contractor</v>
          </cell>
          <cell r="L203" t="str">
            <v>OCEANOGRAPHIC COMPANY OF NORWAY A/S</v>
          </cell>
          <cell r="M203" t="str">
            <v>Pir-Senteret</v>
          </cell>
          <cell r="N203" t="str">
            <v>7005</v>
          </cell>
          <cell r="O203" t="str">
            <v>TRONDHEIM</v>
          </cell>
          <cell r="P203" t="str">
            <v>NO</v>
          </cell>
          <cell r="Q203" t="str">
            <v>N/A</v>
          </cell>
          <cell r="R203">
            <v>865543</v>
          </cell>
          <cell r="S203">
            <v>432771</v>
          </cell>
          <cell r="T203" t="str">
            <v>IND</v>
          </cell>
          <cell r="U203" t="str">
            <v>PRC</v>
          </cell>
          <cell r="V203" t="str">
            <v>BES</v>
          </cell>
        </row>
        <row r="204">
          <cell r="A204" t="str">
            <v>EESD-ENVIRO</v>
          </cell>
          <cell r="B204" t="str">
            <v>EVG1-CT-2001-00051</v>
          </cell>
          <cell r="C204" t="str">
            <v>1.1.4.-7.</v>
          </cell>
          <cell r="D204" t="str">
            <v>Research Projects</v>
          </cell>
          <cell r="E204" t="str">
            <v>Development and Application of Validated Geophysical Ocean Wave Products from ENVISAT ASAR and RA-2 Instruments</v>
          </cell>
          <cell r="F204">
            <v>3833593</v>
          </cell>
          <cell r="G204">
            <v>2270428</v>
          </cell>
          <cell r="H204">
            <v>37265</v>
          </cell>
          <cell r="I204">
            <v>8</v>
          </cell>
          <cell r="K204" t="str">
            <v>Principal Contractor</v>
          </cell>
          <cell r="L204" t="str">
            <v xml:space="preserve">SINTEF </v>
          </cell>
          <cell r="M204" t="str">
            <v>Strindveien  4</v>
          </cell>
          <cell r="N204" t="str">
            <v>7465</v>
          </cell>
          <cell r="O204" t="str">
            <v>TRONDHEIM</v>
          </cell>
          <cell r="P204" t="str">
            <v>NO</v>
          </cell>
          <cell r="R204">
            <v>290805</v>
          </cell>
          <cell r="S204">
            <v>145402</v>
          </cell>
          <cell r="T204" t="str">
            <v>REC</v>
          </cell>
          <cell r="U204" t="str">
            <v>PRC</v>
          </cell>
          <cell r="V204" t="str">
            <v>RPR</v>
          </cell>
        </row>
        <row r="205">
          <cell r="A205" t="str">
            <v>EESD-ENVIRO</v>
          </cell>
          <cell r="B205" t="str">
            <v>EVG1-CT-2001-00052</v>
          </cell>
          <cell r="C205" t="str">
            <v>1.1.4.-7.</v>
          </cell>
          <cell r="D205" t="str">
            <v>Research Projects</v>
          </cell>
          <cell r="E205" t="str">
            <v>Development of Generic Earth Observation Based Snow Parameter Retrieval Algorithms</v>
          </cell>
          <cell r="F205">
            <v>4257351</v>
          </cell>
          <cell r="G205">
            <v>2589765</v>
          </cell>
          <cell r="H205">
            <v>37246</v>
          </cell>
          <cell r="I205">
            <v>10</v>
          </cell>
          <cell r="J205">
            <v>4</v>
          </cell>
          <cell r="K205" t="str">
            <v>Prime Contractor</v>
          </cell>
          <cell r="L205" t="str">
            <v xml:space="preserve">NORUT INFORMASJONSTEKNOLOGI AS
</v>
          </cell>
          <cell r="M205" t="str">
            <v>Tromsoe Science Park</v>
          </cell>
          <cell r="N205" t="str">
            <v>9291</v>
          </cell>
          <cell r="O205" t="str">
            <v>TROMSOE</v>
          </cell>
          <cell r="P205" t="str">
            <v>NO</v>
          </cell>
          <cell r="R205">
            <v>1212009</v>
          </cell>
          <cell r="S205">
            <v>606004</v>
          </cell>
          <cell r="T205" t="str">
            <v>REC</v>
          </cell>
          <cell r="U205" t="str">
            <v>PNP</v>
          </cell>
          <cell r="V205" t="str">
            <v>RPN</v>
          </cell>
        </row>
        <row r="206">
          <cell r="A206" t="str">
            <v>EESD-ENVIRO</v>
          </cell>
          <cell r="B206" t="str">
            <v>EVG1-CT-2001-00052</v>
          </cell>
          <cell r="C206" t="str">
            <v>1.1.4.-7.</v>
          </cell>
          <cell r="D206" t="str">
            <v>Research Projects</v>
          </cell>
          <cell r="E206" t="str">
            <v>Development of Generic Earth Observation Based Snow Parameter Retrieval Algorithms</v>
          </cell>
          <cell r="F206">
            <v>4257351</v>
          </cell>
          <cell r="G206">
            <v>2589765</v>
          </cell>
          <cell r="H206">
            <v>37246</v>
          </cell>
          <cell r="I206">
            <v>10</v>
          </cell>
          <cell r="K206" t="str">
            <v>Principal Contractor</v>
          </cell>
          <cell r="L206" t="str">
            <v>NORWEGIAN COMPUTING CENTER</v>
          </cell>
          <cell r="M206" t="str">
            <v>Gaustadalleen 23,</v>
          </cell>
          <cell r="N206" t="str">
            <v>0134</v>
          </cell>
          <cell r="O206" t="str">
            <v>OSLO</v>
          </cell>
          <cell r="P206" t="str">
            <v>NO</v>
          </cell>
          <cell r="Q206" t="str">
            <v>N/A</v>
          </cell>
          <cell r="R206">
            <v>695347</v>
          </cell>
          <cell r="S206">
            <v>347673</v>
          </cell>
          <cell r="T206" t="str">
            <v>REC</v>
          </cell>
          <cell r="U206" t="str">
            <v>PNP</v>
          </cell>
          <cell r="V206" t="str">
            <v>RPN</v>
          </cell>
        </row>
        <row r="207">
          <cell r="A207" t="str">
            <v>EESD-ENVIRO</v>
          </cell>
          <cell r="B207" t="str">
            <v>EVG1-CT-2001-00052</v>
          </cell>
          <cell r="C207" t="str">
            <v>1.1.4.-7.</v>
          </cell>
          <cell r="D207" t="str">
            <v>Research Projects</v>
          </cell>
          <cell r="E207" t="str">
            <v>Development of Generic Earth Observation Based Snow Parameter Retrieval Algorithms</v>
          </cell>
          <cell r="F207">
            <v>4257351</v>
          </cell>
          <cell r="G207">
            <v>2589765</v>
          </cell>
          <cell r="H207">
            <v>37246</v>
          </cell>
          <cell r="I207">
            <v>10</v>
          </cell>
          <cell r="K207" t="str">
            <v>Principal Contractor</v>
          </cell>
          <cell r="L207" t="str">
            <v>NORWEGIAN WATER RESOURCES AND ENERGY DIRECTORATE  -  NVE</v>
          </cell>
          <cell r="M207" t="str">
            <v>Middelthuns Gate 29</v>
          </cell>
          <cell r="N207" t="str">
            <v>0301</v>
          </cell>
          <cell r="O207" t="str">
            <v>OSLO</v>
          </cell>
          <cell r="P207" t="str">
            <v>NO</v>
          </cell>
          <cell r="Q207" t="str">
            <v>N/A</v>
          </cell>
          <cell r="R207">
            <v>389218</v>
          </cell>
          <cell r="S207">
            <v>194609</v>
          </cell>
          <cell r="T207" t="str">
            <v>OTH</v>
          </cell>
          <cell r="U207" t="str">
            <v>GOV</v>
          </cell>
          <cell r="V207" t="str">
            <v>PUS</v>
          </cell>
        </row>
        <row r="208">
          <cell r="A208" t="str">
            <v>EESD-ENVIRO</v>
          </cell>
          <cell r="B208" t="str">
            <v>EVG1-CT-2001-00052</v>
          </cell>
          <cell r="C208" t="str">
            <v>1.1.4.-7.</v>
          </cell>
          <cell r="D208" t="str">
            <v>Research Projects</v>
          </cell>
          <cell r="E208" t="str">
            <v>Development of Generic Earth Observation Based Snow Parameter Retrieval Algorithms</v>
          </cell>
          <cell r="F208">
            <v>4257351</v>
          </cell>
          <cell r="G208">
            <v>2589765</v>
          </cell>
          <cell r="H208">
            <v>37246</v>
          </cell>
          <cell r="I208">
            <v>10</v>
          </cell>
          <cell r="K208" t="str">
            <v>Principal Contractor</v>
          </cell>
          <cell r="L208" t="str">
            <v>TROMSOE SATELLITE STATION</v>
          </cell>
          <cell r="M208" t="str">
            <v xml:space="preserve">Prestvannveien, 38
</v>
          </cell>
          <cell r="N208" t="str">
            <v>9291</v>
          </cell>
          <cell r="O208" t="str">
            <v>TROMSOE</v>
          </cell>
          <cell r="P208" t="str">
            <v>NO</v>
          </cell>
          <cell r="R208">
            <v>255580</v>
          </cell>
          <cell r="S208">
            <v>127790</v>
          </cell>
          <cell r="T208" t="str">
            <v>OTH</v>
          </cell>
          <cell r="U208" t="str">
            <v>PRC</v>
          </cell>
          <cell r="V208" t="str">
            <v>BES</v>
          </cell>
        </row>
        <row r="209">
          <cell r="A209" t="str">
            <v>EESD-ENVIRO</v>
          </cell>
          <cell r="B209" t="str">
            <v>EVG1-CT-2001-20003</v>
          </cell>
          <cell r="C209" t="str">
            <v>1.1.4.-7.</v>
          </cell>
          <cell r="D209" t="str">
            <v>Thematic Network</v>
          </cell>
          <cell r="E209" t="str">
            <v>Thematic Network: Strategies for Regional Sustainable Development, An Integrated Approach beyond Best Practices</v>
          </cell>
          <cell r="F209">
            <v>925493</v>
          </cell>
          <cell r="G209">
            <v>925493</v>
          </cell>
          <cell r="H209">
            <v>37277</v>
          </cell>
          <cell r="I209">
            <v>18</v>
          </cell>
          <cell r="J209">
            <v>1</v>
          </cell>
          <cell r="K209" t="str">
            <v>Principal Contractor</v>
          </cell>
          <cell r="L209" t="str">
            <v>University of Oslo</v>
          </cell>
          <cell r="M209" t="str">
            <v>Problemveien 1</v>
          </cell>
          <cell r="N209" t="str">
            <v>0316</v>
          </cell>
          <cell r="O209" t="str">
            <v>OSLO</v>
          </cell>
          <cell r="P209" t="str">
            <v>NO</v>
          </cell>
          <cell r="Q209" t="str">
            <v>N/A</v>
          </cell>
          <cell r="R209">
            <v>56136</v>
          </cell>
          <cell r="S209">
            <v>56136</v>
          </cell>
          <cell r="T209" t="str">
            <v>HES</v>
          </cell>
          <cell r="U209" t="str">
            <v>GOV</v>
          </cell>
          <cell r="V209" t="str">
            <v>HES</v>
          </cell>
        </row>
        <row r="210">
          <cell r="A210" t="str">
            <v>EESD-ENVIRO</v>
          </cell>
          <cell r="B210" t="str">
            <v>EVG1-CT-2002-00059</v>
          </cell>
          <cell r="C210" t="str">
            <v>1.1.4.-7.</v>
          </cell>
          <cell r="D210" t="str">
            <v>Research Projects</v>
          </cell>
          <cell r="E210" t="str">
            <v>AVALANCHE STUDIES AND MODEL VALIDATION IN EUROPE</v>
          </cell>
          <cell r="F210">
            <v>1972275</v>
          </cell>
          <cell r="G210">
            <v>1231680</v>
          </cell>
          <cell r="H210">
            <v>37526</v>
          </cell>
          <cell r="I210">
            <v>9</v>
          </cell>
          <cell r="J210">
            <v>1</v>
          </cell>
          <cell r="K210" t="str">
            <v>Prime Contractor</v>
          </cell>
          <cell r="L210" t="str">
            <v>NGI</v>
          </cell>
          <cell r="M210" t="str">
            <v>Ullevaal Hageby</v>
          </cell>
          <cell r="N210" t="str">
            <v>0806</v>
          </cell>
          <cell r="O210" t="str">
            <v>OSLO</v>
          </cell>
          <cell r="P210" t="str">
            <v>NO</v>
          </cell>
          <cell r="Q210" t="str">
            <v>N/A</v>
          </cell>
          <cell r="R210">
            <v>643483</v>
          </cell>
          <cell r="S210">
            <v>321741</v>
          </cell>
          <cell r="T210" t="str">
            <v>REC</v>
          </cell>
          <cell r="U210" t="str">
            <v>PNP</v>
          </cell>
          <cell r="V210" t="str">
            <v>RPN</v>
          </cell>
        </row>
        <row r="211">
          <cell r="A211" t="str">
            <v>EESD-ENVIRO</v>
          </cell>
          <cell r="B211" t="str">
            <v>EVG1-CT-2002-00069</v>
          </cell>
          <cell r="C211" t="str">
            <v>1.1.4.-7.</v>
          </cell>
          <cell r="D211" t="str">
            <v>Research Projects</v>
          </cell>
          <cell r="E211" t="str">
            <v>Large Earthquake Faulting and Implications for the Seismic Hazard Assessment in Europe: The Izmit-Duzce earthquake sequence of August-November 1999(Turkey, Mw 7.4, 7.1)</v>
          </cell>
          <cell r="F211">
            <v>1445450</v>
          </cell>
          <cell r="G211">
            <v>810051</v>
          </cell>
          <cell r="I211">
            <v>7</v>
          </cell>
          <cell r="J211">
            <v>1</v>
          </cell>
          <cell r="K211" t="str">
            <v>Principal Contractor</v>
          </cell>
          <cell r="L211" t="str">
            <v xml:space="preserve">University of Bergen </v>
          </cell>
          <cell r="M211" t="str">
            <v>Prof. Keysersgt. 8</v>
          </cell>
          <cell r="N211" t="str">
            <v>5020</v>
          </cell>
          <cell r="O211" t="str">
            <v>BERGEN</v>
          </cell>
          <cell r="P211" t="str">
            <v>NO</v>
          </cell>
          <cell r="Q211" t="str">
            <v>N/A</v>
          </cell>
          <cell r="R211">
            <v>184709</v>
          </cell>
          <cell r="S211">
            <v>184709</v>
          </cell>
          <cell r="T211" t="str">
            <v>HES</v>
          </cell>
          <cell r="U211" t="str">
            <v>GOV</v>
          </cell>
          <cell r="V211" t="str">
            <v>HES</v>
          </cell>
        </row>
        <row r="212">
          <cell r="A212" t="str">
            <v>EESD-ENVIRO</v>
          </cell>
          <cell r="B212" t="str">
            <v>EVG1-CT-2002-00073</v>
          </cell>
          <cell r="C212" t="str">
            <v>1.1.4.-7.</v>
          </cell>
          <cell r="D212" t="str">
            <v>Research Projects</v>
          </cell>
          <cell r="E212" t="str">
            <v>Application of practical experience gained from two recent large earthquakes in the South Iceland seimic zone in the context of earthquake prediction research to develop technology for improving prepa</v>
          </cell>
          <cell r="F212">
            <v>1480683</v>
          </cell>
          <cell r="G212">
            <v>1117618</v>
          </cell>
          <cell r="H212">
            <v>37643</v>
          </cell>
          <cell r="I212">
            <v>14</v>
          </cell>
          <cell r="J212">
            <v>1</v>
          </cell>
          <cell r="K212" t="str">
            <v>Principal Contractor</v>
          </cell>
          <cell r="L212" t="str">
            <v xml:space="preserve">University of Bergen </v>
          </cell>
          <cell r="M212" t="str">
            <v>Prof. Keysersgt. 8</v>
          </cell>
          <cell r="N212" t="str">
            <v>5020</v>
          </cell>
          <cell r="O212" t="str">
            <v>BERGEN</v>
          </cell>
          <cell r="P212" t="str">
            <v>NO</v>
          </cell>
          <cell r="Q212" t="str">
            <v>N/A</v>
          </cell>
          <cell r="R212">
            <v>119980</v>
          </cell>
          <cell r="S212">
            <v>119980</v>
          </cell>
          <cell r="T212" t="str">
            <v>HES</v>
          </cell>
          <cell r="U212" t="str">
            <v>GOV</v>
          </cell>
          <cell r="V212" t="str">
            <v>HES</v>
          </cell>
        </row>
        <row r="213">
          <cell r="A213" t="str">
            <v>EESD-ENVIRO</v>
          </cell>
          <cell r="B213" t="str">
            <v>EVG1-CT-2002-00077</v>
          </cell>
          <cell r="C213" t="str">
            <v>1.1.4.-7.</v>
          </cell>
          <cell r="D213" t="str">
            <v>Research Projects</v>
          </cell>
          <cell r="E213" t="str">
            <v>GEOID AND OCEAN CIRCULATION IN THE NORTH ATLANTIC</v>
          </cell>
          <cell r="F213">
            <v>2243193</v>
          </cell>
          <cell r="G213">
            <v>1600131</v>
          </cell>
          <cell r="H213">
            <v>37543</v>
          </cell>
          <cell r="I213">
            <v>6</v>
          </cell>
          <cell r="J213">
            <v>2</v>
          </cell>
          <cell r="K213" t="str">
            <v>Principal Contractor</v>
          </cell>
          <cell r="L213" t="str">
            <v>NANSEN ENVIRONMENTAL AND REMOTE SENSING CENTER</v>
          </cell>
          <cell r="M213" t="str">
            <v>Edvard Griegsvej 3a</v>
          </cell>
          <cell r="N213" t="str">
            <v>5059</v>
          </cell>
          <cell r="O213" t="str">
            <v>BERGEN</v>
          </cell>
          <cell r="P213" t="str">
            <v>NO</v>
          </cell>
          <cell r="R213">
            <v>582600</v>
          </cell>
          <cell r="S213">
            <v>291300</v>
          </cell>
          <cell r="T213" t="str">
            <v>REC</v>
          </cell>
          <cell r="U213" t="str">
            <v>PNP</v>
          </cell>
          <cell r="V213" t="str">
            <v>RPN</v>
          </cell>
        </row>
        <row r="214">
          <cell r="A214" t="str">
            <v>EESD-ENVIRO</v>
          </cell>
          <cell r="B214" t="str">
            <v>EVG1-CT-2002-00077</v>
          </cell>
          <cell r="C214" t="str">
            <v>1.1.4.-7.</v>
          </cell>
          <cell r="D214" t="str">
            <v>Research Projects</v>
          </cell>
          <cell r="E214" t="str">
            <v>GEOID AND OCEAN CIRCULATION IN THE NORTH ATLANTIC</v>
          </cell>
          <cell r="F214">
            <v>2243193</v>
          </cell>
          <cell r="G214">
            <v>1600131</v>
          </cell>
          <cell r="H214">
            <v>37543</v>
          </cell>
          <cell r="I214">
            <v>6</v>
          </cell>
          <cell r="K214" t="str">
            <v>Principal Contractor</v>
          </cell>
          <cell r="L214" t="str">
            <v>Statens Kartverk</v>
          </cell>
          <cell r="M214" t="str">
            <v>Kartverksveien 21</v>
          </cell>
          <cell r="N214" t="str">
            <v>3511</v>
          </cell>
          <cell r="O214" t="str">
            <v>HOENENFOSS</v>
          </cell>
          <cell r="P214" t="str">
            <v>NO</v>
          </cell>
          <cell r="R214">
            <v>371808</v>
          </cell>
          <cell r="S214">
            <v>185904</v>
          </cell>
          <cell r="T214" t="str">
            <v>REC</v>
          </cell>
          <cell r="U214" t="str">
            <v>GOV</v>
          </cell>
          <cell r="V214" t="str">
            <v>RPU</v>
          </cell>
        </row>
        <row r="215">
          <cell r="A215" t="str">
            <v>EESD-ENVIRO</v>
          </cell>
          <cell r="B215" t="str">
            <v>EVG1-CT-2002-00079</v>
          </cell>
          <cell r="C215" t="str">
            <v>1.1.4.-7.</v>
          </cell>
          <cell r="D215" t="str">
            <v>Research Projects</v>
          </cell>
          <cell r="E215" t="str">
            <v>Global Satellite Observation of Greenhouse gas emissions (EniVisat for Environmental Regulation of GREENhouse gases)</v>
          </cell>
          <cell r="F215">
            <v>1707785</v>
          </cell>
          <cell r="G215">
            <v>1240466</v>
          </cell>
          <cell r="H215">
            <v>37638</v>
          </cell>
          <cell r="I215">
            <v>12</v>
          </cell>
          <cell r="J215">
            <v>1</v>
          </cell>
          <cell r="K215" t="str">
            <v>Principal Contractor</v>
          </cell>
          <cell r="L215" t="str">
            <v>NILU</v>
          </cell>
          <cell r="M215" t="str">
            <v>Instituttveien 18</v>
          </cell>
          <cell r="N215" t="str">
            <v>2027</v>
          </cell>
          <cell r="O215" t="str">
            <v>KJELLER</v>
          </cell>
          <cell r="P215" t="str">
            <v>NO</v>
          </cell>
          <cell r="R215">
            <v>233066</v>
          </cell>
          <cell r="S215">
            <v>116533</v>
          </cell>
          <cell r="T215" t="str">
            <v>REC</v>
          </cell>
          <cell r="U215" t="str">
            <v>PNP</v>
          </cell>
          <cell r="V215" t="str">
            <v>RPN</v>
          </cell>
        </row>
        <row r="216">
          <cell r="A216" t="str">
            <v>EESD-ENVIRO</v>
          </cell>
          <cell r="B216" t="str">
            <v>EVG1-CT-2002-00080</v>
          </cell>
          <cell r="C216" t="str">
            <v>1.1.4.-7.</v>
          </cell>
          <cell r="D216" t="str">
            <v>Research Projects</v>
          </cell>
          <cell r="E216" t="str">
            <v>Targeting Optimal Use of GPS Humidity measurements in meteorology</v>
          </cell>
          <cell r="F216">
            <v>2083308</v>
          </cell>
          <cell r="G216">
            <v>1220542</v>
          </cell>
          <cell r="H216">
            <v>37638</v>
          </cell>
          <cell r="I216">
            <v>15</v>
          </cell>
          <cell r="J216">
            <v>1</v>
          </cell>
          <cell r="K216" t="str">
            <v>Principal Contractor</v>
          </cell>
          <cell r="L216" t="str">
            <v>Statens Kartverk</v>
          </cell>
          <cell r="M216" t="str">
            <v>Kartverksveien 21</v>
          </cell>
          <cell r="N216" t="str">
            <v>3511</v>
          </cell>
          <cell r="O216" t="str">
            <v>HOENENFOSS</v>
          </cell>
          <cell r="P216" t="str">
            <v>NO</v>
          </cell>
          <cell r="R216">
            <v>102600</v>
          </cell>
          <cell r="S216">
            <v>51300</v>
          </cell>
          <cell r="T216" t="str">
            <v>REC</v>
          </cell>
          <cell r="U216" t="str">
            <v>GOV</v>
          </cell>
          <cell r="V216" t="str">
            <v>RPU</v>
          </cell>
        </row>
        <row r="217">
          <cell r="A217" t="str">
            <v>EESD-ENVIRO</v>
          </cell>
          <cell r="B217" t="str">
            <v>EVG1-CT-2002-00083</v>
          </cell>
          <cell r="C217" t="str">
            <v>1.1.4.-7.</v>
          </cell>
          <cell r="D217" t="str">
            <v>Research Projects</v>
          </cell>
          <cell r="E217" t="str">
            <v>Modelling opportunities and limits for restructuring Europe towards sustainability</v>
          </cell>
          <cell r="F217">
            <v>1731310</v>
          </cell>
          <cell r="G217">
            <v>1020174</v>
          </cell>
          <cell r="H217">
            <v>37651</v>
          </cell>
          <cell r="I217">
            <v>12</v>
          </cell>
          <cell r="J217">
            <v>1</v>
          </cell>
          <cell r="K217" t="str">
            <v>Principal Contractor</v>
          </cell>
          <cell r="L217" t="str">
            <v>CENTER FOR INTERNATIONAL CLIMATE AND ENVIRONMENTAL RESEARCH OSLO</v>
          </cell>
          <cell r="M217" t="str">
            <v>Blindern</v>
          </cell>
          <cell r="N217" t="str">
            <v>0318</v>
          </cell>
          <cell r="O217" t="str">
            <v>OSLO</v>
          </cell>
          <cell r="P217" t="str">
            <v>NO</v>
          </cell>
          <cell r="Q217" t="str">
            <v>N/A</v>
          </cell>
          <cell r="R217">
            <v>149659</v>
          </cell>
          <cell r="S217">
            <v>74829</v>
          </cell>
          <cell r="T217" t="str">
            <v>REC</v>
          </cell>
          <cell r="U217" t="str">
            <v>PNP</v>
          </cell>
          <cell r="V217" t="str">
            <v>RPN</v>
          </cell>
        </row>
        <row r="218">
          <cell r="A218" t="str">
            <v>EESD-ENVIRO</v>
          </cell>
          <cell r="B218" t="str">
            <v>EVG1-CT-2002-00085</v>
          </cell>
          <cell r="C218" t="str">
            <v>1.1.4.-7.</v>
          </cell>
          <cell r="D218" t="str">
            <v>Research Projects</v>
          </cell>
          <cell r="E218" t="str">
            <v>Near real-time flood forecasting, warning and management system based on satellite radar images, hydrological and hydraulic models and in-situ data</v>
          </cell>
          <cell r="F218">
            <v>3351532</v>
          </cell>
          <cell r="G218">
            <v>1866029</v>
          </cell>
          <cell r="I218">
            <v>8</v>
          </cell>
          <cell r="J218">
            <v>2</v>
          </cell>
          <cell r="K218" t="str">
            <v>Principal Contractor</v>
          </cell>
          <cell r="L218" t="str">
            <v xml:space="preserve">NORUT INFORMASJONSTEKNOLOGI AS
</v>
          </cell>
          <cell r="M218" t="str">
            <v>Tromsoe Science Park</v>
          </cell>
          <cell r="N218" t="str">
            <v>9291</v>
          </cell>
          <cell r="O218" t="str">
            <v>TROMSOE</v>
          </cell>
          <cell r="P218" t="str">
            <v>NO</v>
          </cell>
          <cell r="R218">
            <v>1337637</v>
          </cell>
          <cell r="S218">
            <v>668818</v>
          </cell>
          <cell r="T218" t="str">
            <v>REC</v>
          </cell>
          <cell r="U218" t="str">
            <v>PNP</v>
          </cell>
          <cell r="V218" t="str">
            <v>RPN</v>
          </cell>
        </row>
        <row r="219">
          <cell r="A219" t="str">
            <v>EESD-ENVIRO</v>
          </cell>
          <cell r="B219" t="str">
            <v>EVG1-CT-2002-00085</v>
          </cell>
          <cell r="C219" t="str">
            <v>1.1.4.-7.</v>
          </cell>
          <cell r="D219" t="str">
            <v>Research Projects</v>
          </cell>
          <cell r="E219" t="str">
            <v>Near real-time flood forecasting, warning and management system based on satellite radar images, hydrological and hydraulic models and in-situ data</v>
          </cell>
          <cell r="F219">
            <v>3351532</v>
          </cell>
          <cell r="G219">
            <v>1866029</v>
          </cell>
          <cell r="I219">
            <v>8</v>
          </cell>
          <cell r="K219" t="str">
            <v>Principal Contractor</v>
          </cell>
          <cell r="L219" t="str">
            <v>TROMSOE SATELLITE STATION</v>
          </cell>
          <cell r="M219" t="str">
            <v xml:space="preserve">Prestvannveien, 38
</v>
          </cell>
          <cell r="N219" t="str">
            <v>9291</v>
          </cell>
          <cell r="O219" t="str">
            <v>TROMSOE</v>
          </cell>
          <cell r="P219" t="str">
            <v>NO</v>
          </cell>
          <cell r="R219">
            <v>253434</v>
          </cell>
          <cell r="S219">
            <v>126717</v>
          </cell>
          <cell r="T219" t="str">
            <v>OTH</v>
          </cell>
          <cell r="U219" t="str">
            <v>PRC</v>
          </cell>
          <cell r="V219" t="str">
            <v>BES</v>
          </cell>
        </row>
        <row r="220">
          <cell r="A220" t="str">
            <v>EESD-ENVIRO</v>
          </cell>
          <cell r="B220" t="str">
            <v>EVG2-CT-2002-20002</v>
          </cell>
          <cell r="C220" t="str">
            <v>1.1.4.-7.</v>
          </cell>
          <cell r="D220" t="str">
            <v>Concerted Actions</v>
          </cell>
          <cell r="E220" t="str">
            <v>detection, classification and identification of marine traffic from space</v>
          </cell>
          <cell r="F220">
            <v>1105339</v>
          </cell>
          <cell r="G220">
            <v>608803</v>
          </cell>
          <cell r="I220">
            <v>16</v>
          </cell>
          <cell r="J220">
            <v>1</v>
          </cell>
          <cell r="K220" t="str">
            <v>Principal Contractor</v>
          </cell>
          <cell r="L220" t="str">
            <v>FORSVARETS FORSKNINGINSTITUTT</v>
          </cell>
          <cell r="M220" t="str">
            <v>Instituttveien 25</v>
          </cell>
          <cell r="N220" t="str">
            <v>2027</v>
          </cell>
          <cell r="O220" t="str">
            <v>KJELLER</v>
          </cell>
          <cell r="P220" t="str">
            <v>NO</v>
          </cell>
          <cell r="R220">
            <v>54447</v>
          </cell>
          <cell r="S220">
            <v>54447</v>
          </cell>
          <cell r="T220" t="str">
            <v>REC</v>
          </cell>
          <cell r="U220" t="str">
            <v>GOV</v>
          </cell>
          <cell r="V220" t="str">
            <v>RPU</v>
          </cell>
        </row>
        <row r="221">
          <cell r="A221" t="str">
            <v>EESD-ENVIRO</v>
          </cell>
          <cell r="B221" t="str">
            <v>EVK1-CT-1999-00011</v>
          </cell>
          <cell r="C221" t="str">
            <v>1.1.4.-1.</v>
          </cell>
          <cell r="D221" t="str">
            <v>Research Projects</v>
          </cell>
          <cell r="E221" t="str">
            <v>Integrated Nitrogen Model for European Catchments</v>
          </cell>
          <cell r="F221">
            <v>1516200</v>
          </cell>
          <cell r="G221">
            <v>1174900</v>
          </cell>
          <cell r="H221">
            <v>36585</v>
          </cell>
          <cell r="I221">
            <v>9</v>
          </cell>
          <cell r="J221">
            <v>1</v>
          </cell>
          <cell r="K221" t="str">
            <v>Principal Contractor</v>
          </cell>
          <cell r="L221" t="str">
            <v>NIVA   NORWEGIAN INSTITUTE FOR WATER RESEARCH</v>
          </cell>
          <cell r="M221" t="str">
            <v>Brekkeveien 19</v>
          </cell>
          <cell r="N221" t="str">
            <v>0411</v>
          </cell>
          <cell r="O221" t="str">
            <v>OSLO</v>
          </cell>
          <cell r="P221" t="str">
            <v>NO</v>
          </cell>
          <cell r="Q221" t="str">
            <v>N/A</v>
          </cell>
          <cell r="R221">
            <v>116000</v>
          </cell>
          <cell r="S221">
            <v>58000</v>
          </cell>
          <cell r="T221" t="str">
            <v>REC</v>
          </cell>
          <cell r="U221" t="str">
            <v>PNP</v>
          </cell>
          <cell r="V221" t="str">
            <v>RPN</v>
          </cell>
        </row>
        <row r="222">
          <cell r="A222" t="str">
            <v>EESD-ENVIRO</v>
          </cell>
          <cell r="B222" t="str">
            <v>EVK1-CT-1999-00018</v>
          </cell>
          <cell r="C222" t="str">
            <v>1.1.4.-1.</v>
          </cell>
          <cell r="D222" t="str">
            <v>Research Projects</v>
          </cell>
          <cell r="E222" t="str">
            <v>Predicting recovery in acidified freshwaters by the year 2010 and beyond.</v>
          </cell>
          <cell r="F222">
            <v>1621650</v>
          </cell>
          <cell r="G222">
            <v>921100</v>
          </cell>
          <cell r="H222">
            <v>36605</v>
          </cell>
          <cell r="I222">
            <v>8</v>
          </cell>
          <cell r="J222">
            <v>1</v>
          </cell>
          <cell r="K222" t="str">
            <v>Principal Contractor</v>
          </cell>
          <cell r="L222" t="str">
            <v>NIVA   NORWEGIAN INSTITUTE FOR WATER RESEARCH</v>
          </cell>
          <cell r="M222" t="str">
            <v>Brekkeveien 19</v>
          </cell>
          <cell r="N222" t="str">
            <v>0411</v>
          </cell>
          <cell r="O222" t="str">
            <v>OSLO</v>
          </cell>
          <cell r="P222" t="str">
            <v>NO</v>
          </cell>
          <cell r="Q222" t="str">
            <v>N/A</v>
          </cell>
          <cell r="R222">
            <v>360000</v>
          </cell>
          <cell r="S222">
            <v>180000</v>
          </cell>
          <cell r="T222" t="str">
            <v>REC</v>
          </cell>
          <cell r="U222" t="str">
            <v>PNP</v>
          </cell>
          <cell r="V222" t="str">
            <v>RPN</v>
          </cell>
        </row>
        <row r="223">
          <cell r="A223" t="str">
            <v>EESD-ENVIRO</v>
          </cell>
          <cell r="B223" t="str">
            <v>EVK1-CT-1999-00025</v>
          </cell>
          <cell r="C223" t="str">
            <v>1.1.4.-1.</v>
          </cell>
          <cell r="D223" t="str">
            <v>Research Projects</v>
          </cell>
          <cell r="E223" t="str">
            <v>Systems approach to environmentally acceptable farming</v>
          </cell>
          <cell r="F223">
            <v>2963200</v>
          </cell>
          <cell r="G223">
            <v>1649800</v>
          </cell>
          <cell r="H223">
            <v>36699</v>
          </cell>
          <cell r="I223">
            <v>11</v>
          </cell>
          <cell r="J223">
            <v>2</v>
          </cell>
          <cell r="K223" t="str">
            <v>Assitant Contractor</v>
          </cell>
          <cell r="L223" t="str">
            <v>NORGES LANDBRUKSHOGSKOLE - NLH</v>
          </cell>
          <cell r="M223" t="str">
            <v>Kirkeveien 1</v>
          </cell>
          <cell r="N223" t="str">
            <v>1432</v>
          </cell>
          <cell r="O223" t="str">
            <v>AAS</v>
          </cell>
          <cell r="P223" t="str">
            <v>NO</v>
          </cell>
          <cell r="Q223" t="str">
            <v>N/A</v>
          </cell>
          <cell r="R223">
            <v>88115</v>
          </cell>
          <cell r="S223">
            <v>88115</v>
          </cell>
          <cell r="T223" t="str">
            <v>HES</v>
          </cell>
          <cell r="U223" t="str">
            <v>GOV</v>
          </cell>
          <cell r="V223" t="str">
            <v>HES</v>
          </cell>
        </row>
        <row r="224">
          <cell r="A224" t="str">
            <v>EESD-ENVIRO</v>
          </cell>
          <cell r="B224" t="str">
            <v>EVK1-CT-1999-00025</v>
          </cell>
          <cell r="C224" t="str">
            <v>1.1.4.-1.</v>
          </cell>
          <cell r="D224" t="str">
            <v>Research Projects</v>
          </cell>
          <cell r="E224" t="str">
            <v>Systems approach to environmentally acceptable farming</v>
          </cell>
          <cell r="F224">
            <v>2963200</v>
          </cell>
          <cell r="G224">
            <v>1649800</v>
          </cell>
          <cell r="H224">
            <v>36699</v>
          </cell>
          <cell r="I224">
            <v>11</v>
          </cell>
          <cell r="K224" t="str">
            <v>Principal Contractor</v>
          </cell>
          <cell r="L224" t="str">
            <v>THE NORWEGIAN CROP RESEARCH INSTITUTE</v>
          </cell>
          <cell r="M224" t="str">
            <v>Raveien 2</v>
          </cell>
          <cell r="N224" t="str">
            <v>1431</v>
          </cell>
          <cell r="O224" t="str">
            <v>AAS</v>
          </cell>
          <cell r="P224" t="str">
            <v>NO</v>
          </cell>
          <cell r="Q224" t="str">
            <v>N/A</v>
          </cell>
          <cell r="R224">
            <v>302646</v>
          </cell>
          <cell r="S224">
            <v>151323</v>
          </cell>
          <cell r="T224" t="str">
            <v>REC</v>
          </cell>
          <cell r="U224" t="str">
            <v>GOV</v>
          </cell>
          <cell r="V224" t="str">
            <v>RPU</v>
          </cell>
        </row>
        <row r="225">
          <cell r="A225" t="str">
            <v>EESD-ENVIRO</v>
          </cell>
          <cell r="B225" t="str">
            <v>EVK1-CT-1999-00032</v>
          </cell>
          <cell r="C225" t="str">
            <v>1.1.4.-1.</v>
          </cell>
          <cell r="D225" t="str">
            <v>Research Projects</v>
          </cell>
          <cell r="E225" t="str">
            <v>European Mountain Lake Ecosystems: Regionalisation, Diagnostics &amp; Socio-Economic Evaluation</v>
          </cell>
          <cell r="F225">
            <v>5679600</v>
          </cell>
          <cell r="G225">
            <v>3507600</v>
          </cell>
          <cell r="H225">
            <v>36558</v>
          </cell>
          <cell r="I225">
            <v>24</v>
          </cell>
          <cell r="K225" t="str">
            <v>Principal Contractor</v>
          </cell>
          <cell r="L225" t="str">
            <v>NIVA   NORWEGIAN INSTITUTE FOR WATER RESEARCH</v>
          </cell>
          <cell r="M225" t="str">
            <v>Brekkeveien 19</v>
          </cell>
          <cell r="N225" t="str">
            <v>0411</v>
          </cell>
          <cell r="O225" t="str">
            <v>OSLO</v>
          </cell>
          <cell r="P225" t="str">
            <v>NO</v>
          </cell>
          <cell r="Q225" t="str">
            <v>N/A</v>
          </cell>
          <cell r="R225">
            <v>647500</v>
          </cell>
          <cell r="S225">
            <v>323700</v>
          </cell>
          <cell r="T225" t="str">
            <v>REC</v>
          </cell>
          <cell r="U225" t="str">
            <v>PNP</v>
          </cell>
          <cell r="V225" t="str">
            <v>RPN</v>
          </cell>
        </row>
        <row r="226">
          <cell r="A226" t="str">
            <v>EESD-ENVIRO</v>
          </cell>
          <cell r="B226" t="str">
            <v>EVK1-CT-1999-00032</v>
          </cell>
          <cell r="C226" t="str">
            <v>1.1.4.-1.</v>
          </cell>
          <cell r="D226" t="str">
            <v>Research Projects</v>
          </cell>
          <cell r="E226" t="str">
            <v>European Mountain Lake Ecosystems: Regionalisation, Diagnostics &amp; Socio-Economic Evaluation</v>
          </cell>
          <cell r="F226">
            <v>5679600</v>
          </cell>
          <cell r="G226">
            <v>3507600</v>
          </cell>
          <cell r="H226">
            <v>36558</v>
          </cell>
          <cell r="I226">
            <v>24</v>
          </cell>
          <cell r="J226">
            <v>3</v>
          </cell>
          <cell r="K226" t="str">
            <v>Assistant Contractor</v>
          </cell>
          <cell r="L226" t="str">
            <v>NORGES LANDBRUKSHOGSKOLE - NLH</v>
          </cell>
          <cell r="M226" t="str">
            <v>Kirkeveien 1</v>
          </cell>
          <cell r="N226" t="str">
            <v>1432</v>
          </cell>
          <cell r="O226" t="str">
            <v>AAS</v>
          </cell>
          <cell r="P226" t="str">
            <v>NO</v>
          </cell>
          <cell r="Q226" t="str">
            <v>N/A</v>
          </cell>
          <cell r="R226">
            <v>75000</v>
          </cell>
          <cell r="S226">
            <v>75000</v>
          </cell>
          <cell r="T226" t="str">
            <v>HES</v>
          </cell>
          <cell r="U226" t="str">
            <v>GOV</v>
          </cell>
          <cell r="V226" t="str">
            <v>HES</v>
          </cell>
        </row>
        <row r="227">
          <cell r="A227" t="str">
            <v>EESD-ENVIRO</v>
          </cell>
          <cell r="B227" t="str">
            <v>EVK1-CT-1999-00032</v>
          </cell>
          <cell r="C227" t="str">
            <v>1.1.4.-1.</v>
          </cell>
          <cell r="D227" t="str">
            <v>Research Projects</v>
          </cell>
          <cell r="E227" t="str">
            <v>European Mountain Lake Ecosystems: Regionalisation, Diagnostics &amp; Socio-Economic Evaluation</v>
          </cell>
          <cell r="F227">
            <v>5679600</v>
          </cell>
          <cell r="G227">
            <v>3507600</v>
          </cell>
          <cell r="H227">
            <v>36558</v>
          </cell>
          <cell r="I227">
            <v>24</v>
          </cell>
          <cell r="K227" t="str">
            <v>Principal Contractor</v>
          </cell>
          <cell r="L227" t="str">
            <v xml:space="preserve">University of Bergen </v>
          </cell>
          <cell r="M227" t="str">
            <v>Prof. Keysersgt. 8</v>
          </cell>
          <cell r="N227" t="str">
            <v>5020</v>
          </cell>
          <cell r="O227" t="str">
            <v>BERGEN</v>
          </cell>
          <cell r="P227" t="str">
            <v>NO</v>
          </cell>
          <cell r="Q227" t="str">
            <v>N/A</v>
          </cell>
          <cell r="R227">
            <v>150400</v>
          </cell>
          <cell r="S227">
            <v>150400</v>
          </cell>
          <cell r="T227" t="str">
            <v>HES</v>
          </cell>
          <cell r="U227" t="str">
            <v>GOV</v>
          </cell>
          <cell r="V227" t="str">
            <v>HES</v>
          </cell>
        </row>
        <row r="228">
          <cell r="A228" t="str">
            <v>EESD-ENVIRO</v>
          </cell>
          <cell r="B228" t="str">
            <v>EVK1-CT-1999-20001</v>
          </cell>
          <cell r="C228" t="str">
            <v>1.1.4.-1.</v>
          </cell>
          <cell r="D228" t="str">
            <v>Thematic Network</v>
          </cell>
          <cell r="E228" t="str">
            <v>Sensors for monitoring water pollution from contaminated land, landfills and sediments</v>
          </cell>
          <cell r="F228">
            <v>766800</v>
          </cell>
          <cell r="G228">
            <v>766800</v>
          </cell>
          <cell r="H228">
            <v>36734</v>
          </cell>
          <cell r="I228">
            <v>7</v>
          </cell>
          <cell r="J228">
            <v>1</v>
          </cell>
          <cell r="K228" t="str">
            <v>Member</v>
          </cell>
          <cell r="L228" t="str">
            <v>NTNU</v>
          </cell>
          <cell r="M228" t="str">
            <v>Gloeshaugen</v>
          </cell>
          <cell r="N228" t="str">
            <v>7491</v>
          </cell>
          <cell r="O228" t="str">
            <v>TRONDHEIM</v>
          </cell>
          <cell r="P228" t="str">
            <v>NO</v>
          </cell>
          <cell r="R228">
            <v>9717</v>
          </cell>
          <cell r="S228">
            <v>9717</v>
          </cell>
          <cell r="T228" t="str">
            <v>HES</v>
          </cell>
          <cell r="U228" t="str">
            <v>GOV</v>
          </cell>
          <cell r="V228" t="str">
            <v>HES</v>
          </cell>
        </row>
        <row r="229">
          <cell r="A229" t="str">
            <v>EESD-ENVIRO</v>
          </cell>
          <cell r="B229" t="str">
            <v>EVK1-CT-2000-00044</v>
          </cell>
          <cell r="C229" t="str">
            <v>1.1.4.-1.</v>
          </cell>
          <cell r="D229" t="str">
            <v>Research Projects</v>
          </cell>
          <cell r="E229" t="str">
            <v>European catchments, catchments changes and their impact on the coast (EUROCAT)</v>
          </cell>
          <cell r="F229">
            <v>4481794</v>
          </cell>
          <cell r="G229">
            <v>2997994</v>
          </cell>
          <cell r="H229">
            <v>36914</v>
          </cell>
          <cell r="I229">
            <v>25</v>
          </cell>
          <cell r="J229">
            <v>1</v>
          </cell>
          <cell r="K229" t="str">
            <v>Principal Contractor</v>
          </cell>
          <cell r="L229" t="str">
            <v>NILU</v>
          </cell>
          <cell r="M229" t="str">
            <v>Instituttveien 18</v>
          </cell>
          <cell r="N229" t="str">
            <v>2027</v>
          </cell>
          <cell r="O229" t="str">
            <v>KJELLER</v>
          </cell>
          <cell r="P229" t="str">
            <v>NO</v>
          </cell>
          <cell r="R229">
            <v>245622</v>
          </cell>
          <cell r="S229">
            <v>122811</v>
          </cell>
          <cell r="T229" t="str">
            <v>REC</v>
          </cell>
          <cell r="U229" t="str">
            <v>PNP</v>
          </cell>
          <cell r="V229" t="str">
            <v>RPN</v>
          </cell>
        </row>
        <row r="230">
          <cell r="A230" t="str">
            <v>EESD-ENVIRO</v>
          </cell>
          <cell r="B230" t="str">
            <v>EVK1-CT-2000-00053</v>
          </cell>
          <cell r="C230" t="str">
            <v>1.1.4.-1.</v>
          </cell>
          <cell r="D230" t="str">
            <v>Research Projects</v>
          </cell>
          <cell r="E230" t="str">
            <v>Computer aided rehabilitation of water networks (CARE-W)</v>
          </cell>
          <cell r="F230">
            <v>3206916</v>
          </cell>
          <cell r="G230">
            <v>1887020</v>
          </cell>
          <cell r="H230">
            <v>36913</v>
          </cell>
          <cell r="I230">
            <v>12</v>
          </cell>
          <cell r="J230">
            <v>2</v>
          </cell>
          <cell r="K230" t="str">
            <v>Principal Contractor</v>
          </cell>
          <cell r="L230" t="str">
            <v>NTNU</v>
          </cell>
          <cell r="M230" t="str">
            <v>Gloeshaugen</v>
          </cell>
          <cell r="N230" t="str">
            <v>7491</v>
          </cell>
          <cell r="O230" t="str">
            <v>TRONDHEIM</v>
          </cell>
          <cell r="P230" t="str">
            <v>NO</v>
          </cell>
          <cell r="R230">
            <v>140227</v>
          </cell>
          <cell r="S230">
            <v>140227</v>
          </cell>
          <cell r="T230" t="str">
            <v>HES</v>
          </cell>
          <cell r="U230" t="str">
            <v>GOV</v>
          </cell>
          <cell r="V230" t="str">
            <v>HES</v>
          </cell>
        </row>
        <row r="231">
          <cell r="A231" t="str">
            <v>EESD-ENVIRO</v>
          </cell>
          <cell r="B231" t="str">
            <v>EVK1-CT-2000-00053</v>
          </cell>
          <cell r="C231" t="str">
            <v>1.1.4.-1.</v>
          </cell>
          <cell r="D231" t="str">
            <v>Research Projects</v>
          </cell>
          <cell r="E231" t="str">
            <v>Computer aided rehabilitation of water networks (CARE-W)</v>
          </cell>
          <cell r="F231">
            <v>3206916</v>
          </cell>
          <cell r="G231">
            <v>1887020</v>
          </cell>
          <cell r="H231">
            <v>36913</v>
          </cell>
          <cell r="I231">
            <v>12</v>
          </cell>
          <cell r="K231" t="str">
            <v>Prime Contractor</v>
          </cell>
          <cell r="L231" t="str">
            <v xml:space="preserve">SINTEF </v>
          </cell>
          <cell r="M231" t="str">
            <v>Strindveien  4</v>
          </cell>
          <cell r="N231" t="str">
            <v>7465</v>
          </cell>
          <cell r="O231" t="str">
            <v>TRONDHEIM</v>
          </cell>
          <cell r="P231" t="str">
            <v>NO</v>
          </cell>
          <cell r="R231">
            <v>851250</v>
          </cell>
          <cell r="S231">
            <v>425624</v>
          </cell>
          <cell r="T231" t="str">
            <v>REC</v>
          </cell>
          <cell r="U231" t="str">
            <v>PRC</v>
          </cell>
          <cell r="V231" t="str">
            <v>RPR</v>
          </cell>
        </row>
        <row r="232">
          <cell r="A232" t="str">
            <v>EESD-ENVIRO</v>
          </cell>
          <cell r="B232" t="str">
            <v>EVK1-CT-2000-00065</v>
          </cell>
          <cell r="C232" t="str">
            <v>1.1.4.-1.</v>
          </cell>
          <cell r="D232" t="str">
            <v>Research Projects</v>
          </cell>
          <cell r="E232" t="str">
            <v>Process based integrated management of constructed and riverine wetlands for optimal control of wastewater at catchment scale (PRIMROSE)</v>
          </cell>
          <cell r="F232">
            <v>2730599</v>
          </cell>
          <cell r="G232">
            <v>1786064</v>
          </cell>
          <cell r="H232">
            <v>36887</v>
          </cell>
          <cell r="I232">
            <v>11</v>
          </cell>
          <cell r="J232">
            <v>2</v>
          </cell>
          <cell r="K232" t="str">
            <v>Prime Contractor</v>
          </cell>
          <cell r="L232" t="str">
            <v>JORDFORSK - CENTRE FOR SOIL AND ENVIRONMENTAL RESEARCH</v>
          </cell>
          <cell r="M232" t="str">
            <v>Frederik A. Dahls Vej 20</v>
          </cell>
          <cell r="N232" t="str">
            <v>1432</v>
          </cell>
          <cell r="O232" t="str">
            <v>AAS</v>
          </cell>
          <cell r="P232" t="str">
            <v>NO</v>
          </cell>
          <cell r="Q232" t="str">
            <v>N/A</v>
          </cell>
          <cell r="R232">
            <v>979718</v>
          </cell>
          <cell r="S232">
            <v>489856</v>
          </cell>
          <cell r="T232" t="str">
            <v>REC</v>
          </cell>
          <cell r="U232" t="str">
            <v>PRC</v>
          </cell>
          <cell r="V232" t="str">
            <v>RPR</v>
          </cell>
        </row>
        <row r="233">
          <cell r="A233" t="str">
            <v>EESD-ENVIRO</v>
          </cell>
          <cell r="B233" t="str">
            <v>EVK1-CT-2000-00065</v>
          </cell>
          <cell r="C233" t="str">
            <v>1.1.4.-1.</v>
          </cell>
          <cell r="D233" t="str">
            <v>Research Projects</v>
          </cell>
          <cell r="E233" t="str">
            <v>Process based integrated management of constructed and riverine wetlands for optimal control of wastewater at catchment scale (PRIMROSE)</v>
          </cell>
          <cell r="F233">
            <v>2730599</v>
          </cell>
          <cell r="G233">
            <v>1786064</v>
          </cell>
          <cell r="H233">
            <v>36887</v>
          </cell>
          <cell r="I233">
            <v>11</v>
          </cell>
          <cell r="K233" t="str">
            <v>Assistant Contractor</v>
          </cell>
          <cell r="L233" t="str">
            <v>NORWEGIAN FOUNDATION  FOR NATURE RESEARCH AND CULTURAL HERITAGE RESEARCH</v>
          </cell>
          <cell r="M233" t="str">
            <v>Tungasletta 2</v>
          </cell>
          <cell r="N233" t="str">
            <v>7485</v>
          </cell>
          <cell r="O233" t="str">
            <v>TRONDHEIM</v>
          </cell>
          <cell r="P233" t="str">
            <v>NO</v>
          </cell>
          <cell r="R233">
            <v>105491</v>
          </cell>
          <cell r="S233">
            <v>52744</v>
          </cell>
          <cell r="T233" t="str">
            <v>REC</v>
          </cell>
          <cell r="U233" t="str">
            <v>PNP</v>
          </cell>
          <cell r="V233" t="str">
            <v>RPN</v>
          </cell>
        </row>
        <row r="234">
          <cell r="A234" t="str">
            <v>EESD-ENVIRO</v>
          </cell>
          <cell r="B234" t="str">
            <v>EVK1-CT-2000-00073</v>
          </cell>
          <cell r="C234" t="str">
            <v>1.1.4.-1.</v>
          </cell>
          <cell r="D234" t="str">
            <v>Research Projects</v>
          </cell>
          <cell r="E234" t="str">
            <v>Waste water treatment by catalytic oxidation contactor (WATERCATOX)</v>
          </cell>
          <cell r="F234">
            <v>2135543</v>
          </cell>
          <cell r="G234">
            <v>1057769</v>
          </cell>
          <cell r="H234">
            <v>36878</v>
          </cell>
          <cell r="I234">
            <v>11</v>
          </cell>
          <cell r="J234">
            <v>2</v>
          </cell>
          <cell r="K234" t="str">
            <v>Principal Contractor</v>
          </cell>
          <cell r="L234" t="str">
            <v>DUE MILJOE AS</v>
          </cell>
          <cell r="M234" t="str">
            <v>Mustads vei 1</v>
          </cell>
          <cell r="N234" t="str">
            <v>0216</v>
          </cell>
          <cell r="O234" t="str">
            <v>OSLO</v>
          </cell>
          <cell r="P234" t="str">
            <v>NO</v>
          </cell>
          <cell r="Q234" t="str">
            <v>N/A</v>
          </cell>
          <cell r="R234">
            <v>218000</v>
          </cell>
          <cell r="S234">
            <v>109000</v>
          </cell>
          <cell r="T234" t="str">
            <v>OTH</v>
          </cell>
          <cell r="U234" t="str">
            <v>PRC</v>
          </cell>
          <cell r="V234" t="str">
            <v>BES</v>
          </cell>
        </row>
        <row r="235">
          <cell r="A235" t="str">
            <v>EESD-ENVIRO</v>
          </cell>
          <cell r="B235" t="str">
            <v>EVK1-CT-2000-00073</v>
          </cell>
          <cell r="C235" t="str">
            <v>1.1.4.-1.</v>
          </cell>
          <cell r="D235" t="str">
            <v>Research Projects</v>
          </cell>
          <cell r="E235" t="str">
            <v>Waste water treatment by catalytic oxidation contactor (WATERCATOX)</v>
          </cell>
          <cell r="F235">
            <v>2135543</v>
          </cell>
          <cell r="G235">
            <v>1057769</v>
          </cell>
          <cell r="H235">
            <v>36878</v>
          </cell>
          <cell r="I235">
            <v>11</v>
          </cell>
          <cell r="K235" t="str">
            <v>Prime Contractor</v>
          </cell>
          <cell r="L235" t="str">
            <v xml:space="preserve">SINTEF </v>
          </cell>
          <cell r="M235" t="str">
            <v>Strindveien  4</v>
          </cell>
          <cell r="N235" t="str">
            <v>7465</v>
          </cell>
          <cell r="O235" t="str">
            <v>TRONDHEIM</v>
          </cell>
          <cell r="P235" t="str">
            <v>NO</v>
          </cell>
          <cell r="R235">
            <v>493469</v>
          </cell>
          <cell r="S235">
            <v>246734</v>
          </cell>
          <cell r="T235" t="str">
            <v>REC</v>
          </cell>
          <cell r="U235" t="str">
            <v>PRC</v>
          </cell>
          <cell r="V235" t="str">
            <v>RPR</v>
          </cell>
        </row>
        <row r="236">
          <cell r="A236" t="str">
            <v>EESD-ENVIRO</v>
          </cell>
          <cell r="B236" t="str">
            <v>EVK1-CT-2000-00076</v>
          </cell>
          <cell r="C236" t="str">
            <v>1.1.4.-1.</v>
          </cell>
          <cell r="D236" t="str">
            <v>Research Projects</v>
          </cell>
          <cell r="E236" t="str">
            <v>Integrated Strategies for the Management of Transboundary Waters on the Eastern European fringe - The pilot study of Lake Peipsi and its drainage basin (MANTRA-EAST)</v>
          </cell>
          <cell r="F236">
            <v>2996635</v>
          </cell>
          <cell r="G236">
            <v>2228326</v>
          </cell>
          <cell r="H236">
            <v>36903</v>
          </cell>
          <cell r="I236">
            <v>13</v>
          </cell>
          <cell r="J236">
            <v>1</v>
          </cell>
          <cell r="K236" t="str">
            <v>Prime Contractor</v>
          </cell>
          <cell r="L236" t="str">
            <v>JORDFORSK - CENTRE FOR SOIL AND ENVIRONMENTAL RESEARCH</v>
          </cell>
          <cell r="M236" t="str">
            <v>Frederik A. Dahls Vej 20</v>
          </cell>
          <cell r="N236" t="str">
            <v>1432</v>
          </cell>
          <cell r="O236" t="str">
            <v>AAS</v>
          </cell>
          <cell r="P236" t="str">
            <v>NO</v>
          </cell>
          <cell r="Q236" t="str">
            <v>N/A</v>
          </cell>
          <cell r="R236">
            <v>703830</v>
          </cell>
          <cell r="S236">
            <v>351915</v>
          </cell>
          <cell r="T236" t="str">
            <v>REC</v>
          </cell>
          <cell r="U236" t="str">
            <v>PRC</v>
          </cell>
          <cell r="V236" t="str">
            <v>RPR</v>
          </cell>
        </row>
        <row r="237">
          <cell r="A237" t="str">
            <v>EESD-ENVIRO</v>
          </cell>
          <cell r="B237" t="str">
            <v>EVK1-CT-2000-35008</v>
          </cell>
          <cell r="C237" t="str">
            <v>1.1.4.-1.</v>
          </cell>
          <cell r="D237" t="str">
            <v>Exploratory Awards</v>
          </cell>
          <cell r="E237" t="str">
            <v>DEVELOPMENT OF A SINGLE UNIT FOR CONTINUOUS AND ON LINE MEASUREMENT OF FLOW AND SUSPENDED SOLIDS IN WASTEWATER</v>
          </cell>
          <cell r="F237">
            <v>30000</v>
          </cell>
          <cell r="G237">
            <v>22500</v>
          </cell>
          <cell r="H237">
            <v>36840</v>
          </cell>
          <cell r="I237">
            <v>2</v>
          </cell>
          <cell r="J237">
            <v>1</v>
          </cell>
          <cell r="K237" t="str">
            <v>Principal Contractor</v>
          </cell>
          <cell r="L237" t="str">
            <v>NORTEK AS</v>
          </cell>
          <cell r="M237" t="str">
            <v>Industrieveien 33</v>
          </cell>
          <cell r="N237" t="str">
            <v>1337</v>
          </cell>
          <cell r="O237" t="str">
            <v>SANDVIKA</v>
          </cell>
          <cell r="P237" t="str">
            <v>NO</v>
          </cell>
          <cell r="R237">
            <v>0</v>
          </cell>
          <cell r="S237">
            <v>0</v>
          </cell>
          <cell r="T237" t="str">
            <v>OTH</v>
          </cell>
          <cell r="U237" t="str">
            <v>PRC</v>
          </cell>
          <cell r="V237" t="str">
            <v>BES</v>
          </cell>
        </row>
        <row r="238">
          <cell r="A238" t="str">
            <v>EESD-ENVIRO</v>
          </cell>
          <cell r="B238" t="str">
            <v>EVK1-CT-2001-00093</v>
          </cell>
          <cell r="C238" t="str">
            <v>1.1.4.-1.</v>
          </cell>
          <cell r="D238" t="str">
            <v>Research Projects</v>
          </cell>
          <cell r="E238" t="str">
            <v>Benchmark Models for the Water framefork directive</v>
          </cell>
          <cell r="F238">
            <v>4497916</v>
          </cell>
          <cell r="G238">
            <v>2248956</v>
          </cell>
          <cell r="H238">
            <v>37231</v>
          </cell>
          <cell r="I238">
            <v>9</v>
          </cell>
          <cell r="J238">
            <v>1</v>
          </cell>
          <cell r="K238" t="str">
            <v>Principal Contractor</v>
          </cell>
          <cell r="L238" t="str">
            <v>NIVA   NORWEGIAN INSTITUTE FOR WATER RESEARCH</v>
          </cell>
          <cell r="M238" t="str">
            <v>Brekkeveien 19</v>
          </cell>
          <cell r="N238" t="str">
            <v>0411</v>
          </cell>
          <cell r="O238" t="str">
            <v>OSLO</v>
          </cell>
          <cell r="P238" t="str">
            <v>NO</v>
          </cell>
          <cell r="Q238" t="str">
            <v>N/A</v>
          </cell>
          <cell r="R238">
            <v>754880</v>
          </cell>
          <cell r="S238">
            <v>377440</v>
          </cell>
          <cell r="T238" t="str">
            <v>REC</v>
          </cell>
          <cell r="U238" t="str">
            <v>PNP</v>
          </cell>
          <cell r="V238" t="str">
            <v>RPN</v>
          </cell>
        </row>
        <row r="239">
          <cell r="A239" t="str">
            <v>EESD-ENVIRO</v>
          </cell>
          <cell r="B239" t="str">
            <v>EVK1-CT-2001-00096</v>
          </cell>
          <cell r="C239" t="str">
            <v>1.1.4.-1.</v>
          </cell>
          <cell r="D239" t="str">
            <v>Research Projects</v>
          </cell>
          <cell r="E239" t="str">
            <v>Towards Harmonised Procedures for Quantification of Catchment Scale Nutrient Losses from European Catchments</v>
          </cell>
          <cell r="F239">
            <v>7398970</v>
          </cell>
          <cell r="G239">
            <v>4032285</v>
          </cell>
          <cell r="H239">
            <v>37235</v>
          </cell>
          <cell r="I239">
            <v>22</v>
          </cell>
          <cell r="J239">
            <v>3</v>
          </cell>
          <cell r="K239" t="str">
            <v>Principal Contractor</v>
          </cell>
          <cell r="L239" t="str">
            <v>JORDFORSK - CENTRE FOR SOIL AND ENVIRONMENTAL RESEARCH</v>
          </cell>
          <cell r="M239" t="str">
            <v>Frederik A. Dahls Vej 20</v>
          </cell>
          <cell r="N239" t="str">
            <v>1432</v>
          </cell>
          <cell r="O239" t="str">
            <v>AAS</v>
          </cell>
          <cell r="P239" t="str">
            <v>NO</v>
          </cell>
          <cell r="Q239" t="str">
            <v>N/A</v>
          </cell>
          <cell r="R239">
            <v>494586</v>
          </cell>
          <cell r="S239">
            <v>247293</v>
          </cell>
          <cell r="T239" t="str">
            <v>REC</v>
          </cell>
          <cell r="U239" t="str">
            <v>PRC</v>
          </cell>
          <cell r="V239" t="str">
            <v>RPR</v>
          </cell>
        </row>
        <row r="240">
          <cell r="A240" t="str">
            <v>EESD-ENVIRO</v>
          </cell>
          <cell r="B240" t="str">
            <v>EVK1-CT-2001-00096</v>
          </cell>
          <cell r="C240" t="str">
            <v>1.1.4.-1.</v>
          </cell>
          <cell r="D240" t="str">
            <v>Research Projects</v>
          </cell>
          <cell r="E240" t="str">
            <v>Towards Harmonised Procedures for Quantification of Catchment Scale Nutrient Losses from European Catchments</v>
          </cell>
          <cell r="F240">
            <v>7398970</v>
          </cell>
          <cell r="G240">
            <v>4032285</v>
          </cell>
          <cell r="H240">
            <v>37235</v>
          </cell>
          <cell r="I240">
            <v>22</v>
          </cell>
          <cell r="K240" t="str">
            <v>Principal Contractor</v>
          </cell>
          <cell r="L240" t="str">
            <v>NIBR  NORWEGIAN INSTITUTE FOR URBAN AND REGIONAL RESEARCH</v>
          </cell>
          <cell r="M240" t="str">
            <v>Gaustadalleen 21</v>
          </cell>
          <cell r="N240" t="str">
            <v>0313</v>
          </cell>
          <cell r="O240" t="str">
            <v>OSLO</v>
          </cell>
          <cell r="P240" t="str">
            <v>NO</v>
          </cell>
          <cell r="Q240" t="str">
            <v>N/A</v>
          </cell>
          <cell r="R240">
            <v>182291</v>
          </cell>
          <cell r="S240">
            <v>91145</v>
          </cell>
          <cell r="T240" t="str">
            <v>REC</v>
          </cell>
          <cell r="U240" t="str">
            <v>PNP</v>
          </cell>
          <cell r="V240" t="str">
            <v>RPN</v>
          </cell>
        </row>
        <row r="241">
          <cell r="A241" t="str">
            <v>EESD-ENVIRO</v>
          </cell>
          <cell r="B241" t="str">
            <v>EVK1-CT-2001-00096</v>
          </cell>
          <cell r="C241" t="str">
            <v>1.1.4.-1.</v>
          </cell>
          <cell r="D241" t="str">
            <v>Research Projects</v>
          </cell>
          <cell r="E241" t="str">
            <v>Towards Harmonised Procedures for Quantification of Catchment Scale Nutrient Losses from European Catchments</v>
          </cell>
          <cell r="F241">
            <v>7398970</v>
          </cell>
          <cell r="G241">
            <v>4032285</v>
          </cell>
          <cell r="H241">
            <v>37235</v>
          </cell>
          <cell r="I241">
            <v>22</v>
          </cell>
          <cell r="K241" t="str">
            <v>Prime Contractor</v>
          </cell>
          <cell r="L241" t="str">
            <v>NIVA   NORWEGIAN INSTITUTE FOR WATER RESEARCH</v>
          </cell>
          <cell r="M241" t="str">
            <v>Brekkeveien 19</v>
          </cell>
          <cell r="N241" t="str">
            <v>0411</v>
          </cell>
          <cell r="O241" t="str">
            <v>OSLO</v>
          </cell>
          <cell r="P241" t="str">
            <v>NO</v>
          </cell>
          <cell r="Q241" t="str">
            <v>N/A</v>
          </cell>
          <cell r="R241">
            <v>1219448</v>
          </cell>
          <cell r="S241">
            <v>609724</v>
          </cell>
          <cell r="T241" t="str">
            <v>REC</v>
          </cell>
          <cell r="U241" t="str">
            <v>PNP</v>
          </cell>
          <cell r="V241" t="str">
            <v>RPN</v>
          </cell>
        </row>
        <row r="242">
          <cell r="A242" t="str">
            <v>EESD-ENVIRO</v>
          </cell>
          <cell r="B242" t="str">
            <v>EVK1-CT-2001-30013</v>
          </cell>
          <cell r="C242" t="str">
            <v>1.1.4.-1.</v>
          </cell>
          <cell r="D242" t="str">
            <v>Cooperative Research</v>
          </cell>
          <cell r="E242" t="str">
            <v>New type of water and energy saving cleaning technique to improve the hygienic result</v>
          </cell>
          <cell r="F242">
            <v>940000</v>
          </cell>
          <cell r="G242">
            <v>470000</v>
          </cell>
          <cell r="H242">
            <v>37244</v>
          </cell>
          <cell r="I242">
            <v>9</v>
          </cell>
          <cell r="J242">
            <v>1</v>
          </cell>
          <cell r="K242" t="str">
            <v>Principal Contractor</v>
          </cell>
          <cell r="L242" t="str">
            <v>HYGIENTEKNIKK A/S</v>
          </cell>
          <cell r="M242" t="str">
            <v>Korgvejen 33</v>
          </cell>
          <cell r="N242" t="str">
            <v>2619</v>
          </cell>
          <cell r="O242" t="str">
            <v>LILLEHAMMER</v>
          </cell>
          <cell r="P242" t="str">
            <v>NO</v>
          </cell>
          <cell r="R242">
            <v>115000</v>
          </cell>
          <cell r="S242">
            <v>0</v>
          </cell>
          <cell r="T242" t="str">
            <v>IND</v>
          </cell>
          <cell r="U242" t="str">
            <v>PRC</v>
          </cell>
          <cell r="V242" t="str">
            <v>BES</v>
          </cell>
        </row>
        <row r="243">
          <cell r="A243" t="str">
            <v>EESD-ENVIRO</v>
          </cell>
          <cell r="B243" t="str">
            <v>EVK1-CT-2001-30015</v>
          </cell>
          <cell r="C243" t="str">
            <v>1.1.4.-1.</v>
          </cell>
          <cell r="D243" t="str">
            <v>Cooperative Research</v>
          </cell>
          <cell r="E243" t="str">
            <v>SELF SUSTAINED COMPACT MOBILE SYSTEM TURNING WASTE SLUDGE INERT</v>
          </cell>
          <cell r="F243">
            <v>1008850</v>
          </cell>
          <cell r="G243">
            <v>484928</v>
          </cell>
          <cell r="H243">
            <v>37286</v>
          </cell>
          <cell r="I243">
            <v>8</v>
          </cell>
          <cell r="J243">
            <v>1</v>
          </cell>
          <cell r="K243" t="str">
            <v>Principal Contractor</v>
          </cell>
          <cell r="L243" t="str">
            <v>FORBERG AS</v>
          </cell>
          <cell r="M243" t="str">
            <v>Hedgal</v>
          </cell>
          <cell r="N243" t="str">
            <v>3261</v>
          </cell>
          <cell r="O243" t="str">
            <v>LARVIK</v>
          </cell>
          <cell r="P243" t="str">
            <v>NO</v>
          </cell>
          <cell r="R243">
            <v>70350</v>
          </cell>
          <cell r="S243">
            <v>0</v>
          </cell>
          <cell r="T243" t="str">
            <v>OTH</v>
          </cell>
          <cell r="U243" t="str">
            <v>PRC</v>
          </cell>
          <cell r="V243" t="str">
            <v>BES</v>
          </cell>
        </row>
        <row r="244">
          <cell r="A244" t="str">
            <v>EESD-ENVIRO</v>
          </cell>
          <cell r="B244" t="str">
            <v>EVK1-CT-2002-00106</v>
          </cell>
          <cell r="C244" t="str">
            <v>1.1.4.-1.</v>
          </cell>
          <cell r="D244" t="str">
            <v>Research Projects</v>
          </cell>
          <cell r="E244" t="str">
            <v>Computer Aided REhabilitation of Sewer networks</v>
          </cell>
          <cell r="F244">
            <v>4596326</v>
          </cell>
          <cell r="G244">
            <v>2899953</v>
          </cell>
          <cell r="H244">
            <v>37522</v>
          </cell>
          <cell r="I244">
            <v>15</v>
          </cell>
          <cell r="J244">
            <v>2</v>
          </cell>
          <cell r="K244" t="str">
            <v>Principal Contractor</v>
          </cell>
          <cell r="L244" t="str">
            <v>NTNU</v>
          </cell>
          <cell r="M244" t="str">
            <v>Gloeshaugen</v>
          </cell>
          <cell r="N244" t="str">
            <v>7491</v>
          </cell>
          <cell r="O244" t="str">
            <v>TRONDHEIM</v>
          </cell>
          <cell r="P244" t="str">
            <v>NO</v>
          </cell>
          <cell r="R244">
            <v>144877</v>
          </cell>
          <cell r="S244">
            <v>144877</v>
          </cell>
          <cell r="T244" t="str">
            <v>HES</v>
          </cell>
          <cell r="U244" t="str">
            <v>GOV</v>
          </cell>
          <cell r="V244" t="str">
            <v>HES</v>
          </cell>
        </row>
        <row r="245">
          <cell r="A245" t="str">
            <v>EESD-ENVIRO</v>
          </cell>
          <cell r="B245" t="str">
            <v>EVK1-CT-2002-00106</v>
          </cell>
          <cell r="C245" t="str">
            <v>1.1.4.-1.</v>
          </cell>
          <cell r="D245" t="str">
            <v>Research Projects</v>
          </cell>
          <cell r="E245" t="str">
            <v>Computer Aided REhabilitation of Sewer networks</v>
          </cell>
          <cell r="F245">
            <v>4596326</v>
          </cell>
          <cell r="G245">
            <v>2899953</v>
          </cell>
          <cell r="H245">
            <v>37522</v>
          </cell>
          <cell r="I245">
            <v>15</v>
          </cell>
          <cell r="K245" t="str">
            <v>Prime Contractor</v>
          </cell>
          <cell r="L245" t="str">
            <v xml:space="preserve">SINTEF </v>
          </cell>
          <cell r="M245" t="str">
            <v>Strindveien  4</v>
          </cell>
          <cell r="N245" t="str">
            <v>7465</v>
          </cell>
          <cell r="O245" t="str">
            <v>TRONDHEIM</v>
          </cell>
          <cell r="P245" t="str">
            <v>NO</v>
          </cell>
          <cell r="R245">
            <v>958242</v>
          </cell>
          <cell r="S245">
            <v>479121</v>
          </cell>
          <cell r="T245" t="str">
            <v>REC</v>
          </cell>
          <cell r="U245" t="str">
            <v>PRC</v>
          </cell>
          <cell r="V245" t="str">
            <v>RPR</v>
          </cell>
        </row>
        <row r="246">
          <cell r="A246" t="str">
            <v>EESD-ENVIRO</v>
          </cell>
          <cell r="B246" t="str">
            <v>EVK1-CT-2002-00119</v>
          </cell>
          <cell r="C246" t="str">
            <v>1.1.4.-1.</v>
          </cell>
          <cell r="D246" t="str">
            <v>Research Projects</v>
          </cell>
          <cell r="E246" t="str">
            <v>Standardized Aquatic Monitoring of Priority Pollutants Using Passive Sampling</v>
          </cell>
          <cell r="F246">
            <v>1920135</v>
          </cell>
          <cell r="G246">
            <v>1369990</v>
          </cell>
          <cell r="H246">
            <v>37596</v>
          </cell>
          <cell r="I246">
            <v>10</v>
          </cell>
          <cell r="J246">
            <v>1</v>
          </cell>
          <cell r="K246" t="str">
            <v>Principal Contractor</v>
          </cell>
          <cell r="L246" t="str">
            <v>AQUATEAM - NORWEGIAN WATER TECHNOLOGY CENTRE AS</v>
          </cell>
          <cell r="M246" t="str">
            <v>Hasleveien 10</v>
          </cell>
          <cell r="N246" t="str">
            <v>0504</v>
          </cell>
          <cell r="O246" t="str">
            <v>OSLO</v>
          </cell>
          <cell r="P246" t="str">
            <v>NO</v>
          </cell>
          <cell r="Q246" t="str">
            <v>N/A</v>
          </cell>
          <cell r="R246">
            <v>163967</v>
          </cell>
          <cell r="S246">
            <v>81983</v>
          </cell>
          <cell r="T246" t="str">
            <v>REC</v>
          </cell>
          <cell r="U246" t="str">
            <v>PRC</v>
          </cell>
          <cell r="V246" t="str">
            <v>RPR</v>
          </cell>
        </row>
        <row r="247">
          <cell r="A247" t="str">
            <v>EESD-ENVIRO</v>
          </cell>
          <cell r="B247" t="str">
            <v>EVK1-CT-2002-00124</v>
          </cell>
          <cell r="C247" t="str">
            <v>1.1.4.-1.</v>
          </cell>
          <cell r="D247" t="str">
            <v>Research Projects</v>
          </cell>
          <cell r="E247" t="str">
            <v>INTEGRATED WATER MANAGEMENT OF TRANSBOUNDARY CATCHMENTS</v>
          </cell>
          <cell r="F247">
            <v>2610467</v>
          </cell>
          <cell r="G247">
            <v>1885379</v>
          </cell>
          <cell r="H247">
            <v>37638</v>
          </cell>
          <cell r="I247">
            <v>12</v>
          </cell>
          <cell r="J247">
            <v>1</v>
          </cell>
          <cell r="K247" t="str">
            <v>Principal Contractor</v>
          </cell>
          <cell r="L247" t="str">
            <v>INTERCONSULT GROUP ASA</v>
          </cell>
          <cell r="M247" t="str">
            <v>Grenseveien 90</v>
          </cell>
          <cell r="N247" t="str">
            <v>0605</v>
          </cell>
          <cell r="O247" t="str">
            <v>OSLO</v>
          </cell>
          <cell r="P247" t="str">
            <v>NO</v>
          </cell>
          <cell r="Q247" t="str">
            <v>N/A</v>
          </cell>
          <cell r="R247">
            <v>382980</v>
          </cell>
          <cell r="S247">
            <v>191490</v>
          </cell>
          <cell r="T247" t="str">
            <v>OTH</v>
          </cell>
          <cell r="U247" t="str">
            <v>PRC</v>
          </cell>
          <cell r="V247" t="str">
            <v>BES</v>
          </cell>
        </row>
        <row r="248">
          <cell r="A248" t="str">
            <v>EESD-ENVIRO</v>
          </cell>
          <cell r="B248" t="str">
            <v>EVK1-CT-2002-30024</v>
          </cell>
          <cell r="C248" t="str">
            <v>1.1.4.-1.</v>
          </cell>
          <cell r="D248" t="str">
            <v>Cooperative Research</v>
          </cell>
          <cell r="E248" t="str">
            <v>IMPROVED POLLUTION MONITORING &amp; CONTROL THROUGH THE DEVELOPMENT OF AN INNOVATIVE INTEGRATED MULTI-COMPONENT CONTINUOUS ON-LINE ANALYSER</v>
          </cell>
          <cell r="F248">
            <v>897820</v>
          </cell>
          <cell r="G248">
            <v>448800</v>
          </cell>
          <cell r="H248">
            <v>37636</v>
          </cell>
          <cell r="I248">
            <v>8</v>
          </cell>
          <cell r="J248">
            <v>1</v>
          </cell>
          <cell r="K248" t="str">
            <v>Principal Contractor</v>
          </cell>
          <cell r="L248" t="str">
            <v>E-NOVATION SUPPORT SYSTEMS ANS</v>
          </cell>
          <cell r="M248" t="str">
            <v>Lineveien 7</v>
          </cell>
          <cell r="N248" t="str">
            <v>1655</v>
          </cell>
          <cell r="O248" t="str">
            <v>SELLEBAKK</v>
          </cell>
          <cell r="P248" t="str">
            <v>NO</v>
          </cell>
          <cell r="R248">
            <v>67000</v>
          </cell>
          <cell r="S248">
            <v>0</v>
          </cell>
          <cell r="T248" t="str">
            <v>IND</v>
          </cell>
          <cell r="U248" t="str">
            <v>PRC</v>
          </cell>
          <cell r="V248" t="str">
            <v>BES</v>
          </cell>
        </row>
        <row r="249">
          <cell r="A249" t="str">
            <v>EESD-ENVIRO</v>
          </cell>
          <cell r="B249" t="str">
            <v>EVK1-CT-2002-57003</v>
          </cell>
          <cell r="C249" t="str">
            <v>1.1.4.-1.</v>
          </cell>
          <cell r="D249" t="str">
            <v>Marie Curie Fellowships</v>
          </cell>
          <cell r="E249" t="str">
            <v>Combined Effects of Endocrine Disrupters and Climate Change</v>
          </cell>
          <cell r="F249">
            <v>195000</v>
          </cell>
          <cell r="G249">
            <v>195000</v>
          </cell>
          <cell r="H249">
            <v>37636</v>
          </cell>
          <cell r="I249">
            <v>1</v>
          </cell>
          <cell r="J249">
            <v>1</v>
          </cell>
          <cell r="K249" t="str">
            <v>Prime Contractor -Host</v>
          </cell>
          <cell r="L249" t="str">
            <v>NTNU</v>
          </cell>
          <cell r="M249" t="str">
            <v>Gloeshaugen</v>
          </cell>
          <cell r="N249" t="str">
            <v>7491</v>
          </cell>
          <cell r="O249" t="str">
            <v>TRONDHEIM</v>
          </cell>
          <cell r="P249" t="str">
            <v>NO</v>
          </cell>
          <cell r="R249">
            <v>101400</v>
          </cell>
          <cell r="S249">
            <v>101400</v>
          </cell>
          <cell r="T249" t="str">
            <v>HES</v>
          </cell>
          <cell r="U249" t="str">
            <v>GOV</v>
          </cell>
          <cell r="V249" t="str">
            <v>HES</v>
          </cell>
        </row>
        <row r="250">
          <cell r="A250" t="str">
            <v>EESD-ENVIRO</v>
          </cell>
          <cell r="B250" t="str">
            <v>EVK1-CT-2002-80013</v>
          </cell>
          <cell r="C250" t="str">
            <v>1.1.4.-1.</v>
          </cell>
          <cell r="D250" t="str">
            <v>Classical Accompanying Measures</v>
          </cell>
          <cell r="E250" t="str">
            <v>CityNet - The Network of European Research Projects on Integrated Urban Water Management</v>
          </cell>
          <cell r="F250">
            <v>290399</v>
          </cell>
          <cell r="G250">
            <v>290399</v>
          </cell>
          <cell r="H250">
            <v>37629</v>
          </cell>
          <cell r="I250">
            <v>6</v>
          </cell>
          <cell r="J250">
            <v>1</v>
          </cell>
          <cell r="K250" t="str">
            <v>Prime Contractor</v>
          </cell>
          <cell r="L250" t="str">
            <v xml:space="preserve">SINTEF </v>
          </cell>
          <cell r="M250" t="str">
            <v>Strindveien  4</v>
          </cell>
          <cell r="N250" t="str">
            <v>7465</v>
          </cell>
          <cell r="O250" t="str">
            <v>TRONDHEIM</v>
          </cell>
          <cell r="P250" t="str">
            <v>NO</v>
          </cell>
          <cell r="R250">
            <v>102667</v>
          </cell>
          <cell r="S250">
            <v>102667</v>
          </cell>
          <cell r="T250" t="str">
            <v>REC</v>
          </cell>
          <cell r="U250" t="str">
            <v>PRC</v>
          </cell>
          <cell r="V250" t="str">
            <v>RPR</v>
          </cell>
        </row>
        <row r="251">
          <cell r="A251" t="str">
            <v>EESD-ENVIRO</v>
          </cell>
          <cell r="B251" t="str">
            <v>EVK1-CT-2002-80014</v>
          </cell>
          <cell r="C251" t="str">
            <v>1.1.4.-1.</v>
          </cell>
          <cell r="D251" t="str">
            <v>Classical Accompanying Measures</v>
          </cell>
          <cell r="E251" t="str">
            <v>ACHIEVING TECHNOLOGICAL INNOVATION IN FLOOD FORECASTING</v>
          </cell>
          <cell r="F251">
            <v>269989</v>
          </cell>
          <cell r="G251">
            <v>269989</v>
          </cell>
          <cell r="H251">
            <v>37631</v>
          </cell>
          <cell r="I251">
            <v>9</v>
          </cell>
          <cell r="J251">
            <v>1</v>
          </cell>
          <cell r="K251" t="str">
            <v>Principal Contractor</v>
          </cell>
          <cell r="L251" t="str">
            <v xml:space="preserve">NORUT INFORMASJONSTEKNOLOGI AS
</v>
          </cell>
          <cell r="M251" t="str">
            <v>Tromsoe Science Park</v>
          </cell>
          <cell r="N251" t="str">
            <v>9291</v>
          </cell>
          <cell r="O251" t="str">
            <v>TROMSOE</v>
          </cell>
          <cell r="P251" t="str">
            <v>NO</v>
          </cell>
          <cell r="R251">
            <v>25500</v>
          </cell>
          <cell r="S251">
            <v>25500</v>
          </cell>
          <cell r="T251" t="str">
            <v>REC</v>
          </cell>
          <cell r="U251" t="str">
            <v>PNP</v>
          </cell>
          <cell r="V251" t="str">
            <v>RPN</v>
          </cell>
        </row>
        <row r="252">
          <cell r="A252" t="str">
            <v>EESD-ENVIRO</v>
          </cell>
          <cell r="B252" t="str">
            <v>EVK1-CT-2002-80023</v>
          </cell>
          <cell r="C252" t="str">
            <v>1.1.4.-1.</v>
          </cell>
          <cell r="D252" t="str">
            <v>Classical Accompanying Measures</v>
          </cell>
          <cell r="E252" t="str">
            <v>Analysis, Synthesis and Transfer of Knowledge and Tools on Hydrological Drought Assessment through a European Network</v>
          </cell>
          <cell r="F252">
            <v>663339</v>
          </cell>
          <cell r="G252">
            <v>319795</v>
          </cell>
          <cell r="H252">
            <v>37586</v>
          </cell>
          <cell r="I252">
            <v>6</v>
          </cell>
          <cell r="J252">
            <v>1</v>
          </cell>
          <cell r="K252" t="str">
            <v>Prime Contractor</v>
          </cell>
          <cell r="L252" t="str">
            <v>University of Oslo</v>
          </cell>
          <cell r="M252" t="str">
            <v>Problemveien 1</v>
          </cell>
          <cell r="N252" t="str">
            <v>0316</v>
          </cell>
          <cell r="O252" t="str">
            <v>OSLO</v>
          </cell>
          <cell r="P252" t="str">
            <v>NO</v>
          </cell>
          <cell r="Q252" t="str">
            <v>N/A</v>
          </cell>
          <cell r="R252">
            <v>143448</v>
          </cell>
          <cell r="S252">
            <v>60273</v>
          </cell>
          <cell r="T252" t="str">
            <v>HES</v>
          </cell>
          <cell r="U252" t="str">
            <v>GOV</v>
          </cell>
          <cell r="V252" t="str">
            <v>HES</v>
          </cell>
        </row>
        <row r="253">
          <cell r="A253" t="str">
            <v>EESD-ENVIRO</v>
          </cell>
          <cell r="B253" t="str">
            <v>EVK1-CT-2002-80024</v>
          </cell>
          <cell r="C253" t="str">
            <v>1.1.4.-1.</v>
          </cell>
          <cell r="D253" t="str">
            <v>Classical Accompanying Measures</v>
          </cell>
          <cell r="E253" t="str">
            <v>Joint Technical Approach for Decontamination of Soil and Groundwater</v>
          </cell>
          <cell r="F253">
            <v>319945</v>
          </cell>
          <cell r="G253">
            <v>319945</v>
          </cell>
          <cell r="H253">
            <v>37678</v>
          </cell>
          <cell r="I253">
            <v>8</v>
          </cell>
          <cell r="J253">
            <v>1</v>
          </cell>
          <cell r="K253" t="str">
            <v>Principal Contractor</v>
          </cell>
          <cell r="L253" t="str">
            <v>AQUATEAM - NORWEGIAN WATER TECHNOLOGY CENTRE AS</v>
          </cell>
          <cell r="M253" t="str">
            <v>Hasleveien 10</v>
          </cell>
          <cell r="N253" t="str">
            <v>0504</v>
          </cell>
          <cell r="O253" t="str">
            <v>OSLO</v>
          </cell>
          <cell r="P253" t="str">
            <v>NO</v>
          </cell>
          <cell r="Q253" t="str">
            <v>N/A</v>
          </cell>
          <cell r="R253">
            <v>41699</v>
          </cell>
          <cell r="S253">
            <v>41699</v>
          </cell>
          <cell r="T253" t="str">
            <v>REC</v>
          </cell>
          <cell r="U253" t="str">
            <v>PRC</v>
          </cell>
          <cell r="V253" t="str">
            <v>RPR</v>
          </cell>
        </row>
        <row r="254">
          <cell r="A254" t="str">
            <v>EESD-ENVIRO</v>
          </cell>
          <cell r="B254" t="str">
            <v>EVK2-CT-1999-00001</v>
          </cell>
          <cell r="C254" t="str">
            <v>1.1.4.-2.</v>
          </cell>
          <cell r="D254" t="str">
            <v>Research Projects</v>
          </cell>
          <cell r="E254" t="str">
            <v>Solar Influences on Climate and the Environment</v>
          </cell>
          <cell r="F254">
            <v>1712788</v>
          </cell>
          <cell r="G254">
            <v>1112388</v>
          </cell>
          <cell r="H254">
            <v>36601</v>
          </cell>
          <cell r="I254">
            <v>10</v>
          </cell>
          <cell r="J254">
            <v>1</v>
          </cell>
          <cell r="K254" t="str">
            <v>Principal Contractor</v>
          </cell>
          <cell r="L254" t="str">
            <v>University of Oslo</v>
          </cell>
          <cell r="M254" t="str">
            <v>Problemveien 1</v>
          </cell>
          <cell r="N254" t="str">
            <v>0316</v>
          </cell>
          <cell r="O254" t="str">
            <v>OSLO</v>
          </cell>
          <cell r="P254" t="str">
            <v>NO</v>
          </cell>
          <cell r="Q254" t="str">
            <v>N/A</v>
          </cell>
          <cell r="R254">
            <v>80250</v>
          </cell>
          <cell r="S254">
            <v>80250</v>
          </cell>
          <cell r="T254" t="str">
            <v>HES</v>
          </cell>
          <cell r="U254" t="str">
            <v>GOV</v>
          </cell>
          <cell r="V254" t="str">
            <v>HES</v>
          </cell>
        </row>
        <row r="255">
          <cell r="A255" t="str">
            <v>EESD-ENVIRO</v>
          </cell>
          <cell r="B255" t="str">
            <v>EVK2-CT-1999-00008</v>
          </cell>
          <cell r="C255" t="str">
            <v>1.1.4.-2.</v>
          </cell>
          <cell r="D255" t="str">
            <v>Research Projects</v>
          </cell>
          <cell r="E255" t="str">
            <v>MONITORING THE ATLANTIC INFLOW TOWARD THE ARCTIC</v>
          </cell>
          <cell r="F255">
            <v>2393050</v>
          </cell>
          <cell r="G255">
            <v>1183500</v>
          </cell>
          <cell r="H255">
            <v>36545</v>
          </cell>
          <cell r="I255">
            <v>6</v>
          </cell>
          <cell r="J255">
            <v>2</v>
          </cell>
          <cell r="K255" t="str">
            <v>Principal Contractor</v>
          </cell>
          <cell r="L255" t="str">
            <v>HAVFORSKNINGSINSTITUTTET</v>
          </cell>
          <cell r="M255" t="str">
            <v>Nordnesparken 2</v>
          </cell>
          <cell r="N255" t="str">
            <v>5817</v>
          </cell>
          <cell r="O255" t="str">
            <v>BERGEN</v>
          </cell>
          <cell r="P255" t="str">
            <v>NO</v>
          </cell>
          <cell r="R255">
            <v>333400</v>
          </cell>
          <cell r="S255">
            <v>166700</v>
          </cell>
          <cell r="T255" t="str">
            <v>REC</v>
          </cell>
          <cell r="U255" t="str">
            <v>GOV</v>
          </cell>
          <cell r="V255" t="str">
            <v>RPU</v>
          </cell>
        </row>
        <row r="256">
          <cell r="A256" t="str">
            <v>EESD-ENVIRO</v>
          </cell>
          <cell r="B256" t="str">
            <v>EVK2-CT-1999-00008</v>
          </cell>
          <cell r="C256" t="str">
            <v>1.1.4.-2.</v>
          </cell>
          <cell r="D256" t="str">
            <v>Research Projects</v>
          </cell>
          <cell r="E256" t="str">
            <v>MONITORING THE ATLANTIC INFLOW TOWARD THE ARCTIC</v>
          </cell>
          <cell r="F256">
            <v>2393050</v>
          </cell>
          <cell r="G256">
            <v>1183500</v>
          </cell>
          <cell r="H256">
            <v>36545</v>
          </cell>
          <cell r="I256">
            <v>6</v>
          </cell>
          <cell r="K256" t="str">
            <v>Prime Contractor</v>
          </cell>
          <cell r="L256" t="str">
            <v xml:space="preserve">SINTEF </v>
          </cell>
          <cell r="M256" t="str">
            <v>Strindveien  4</v>
          </cell>
          <cell r="N256" t="str">
            <v>7465</v>
          </cell>
          <cell r="O256" t="str">
            <v>TRONDHEIM</v>
          </cell>
          <cell r="P256" t="str">
            <v>NO</v>
          </cell>
          <cell r="R256">
            <v>385600</v>
          </cell>
          <cell r="S256">
            <v>192800</v>
          </cell>
          <cell r="T256" t="str">
            <v>REC</v>
          </cell>
          <cell r="U256" t="str">
            <v>PRC</v>
          </cell>
          <cell r="V256" t="str">
            <v>RPR</v>
          </cell>
        </row>
        <row r="257">
          <cell r="A257" t="str">
            <v>EESD-ENVIRO</v>
          </cell>
          <cell r="B257" t="str">
            <v>EVK2-CT-1999-00009</v>
          </cell>
          <cell r="C257" t="str">
            <v>1.1.4.-2.</v>
          </cell>
          <cell r="D257" t="str">
            <v>Research Projects</v>
          </cell>
          <cell r="E257" t="str">
            <v>Impact of Alternative Fluorinated Alcohols and Ethers on the Environment - a Laboratory and Modelling Study</v>
          </cell>
          <cell r="F257">
            <v>688000</v>
          </cell>
          <cell r="G257">
            <v>550000</v>
          </cell>
          <cell r="H257">
            <v>36581</v>
          </cell>
          <cell r="I257">
            <v>4</v>
          </cell>
          <cell r="J257">
            <v>1</v>
          </cell>
          <cell r="K257" t="str">
            <v>Prime Contractor</v>
          </cell>
          <cell r="L257" t="str">
            <v>University of Oslo</v>
          </cell>
          <cell r="M257" t="str">
            <v>Problemveien 1</v>
          </cell>
          <cell r="N257" t="str">
            <v>0316</v>
          </cell>
          <cell r="O257" t="str">
            <v>OSLO</v>
          </cell>
          <cell r="P257" t="str">
            <v>NO</v>
          </cell>
          <cell r="Q257" t="str">
            <v>N/A</v>
          </cell>
          <cell r="R257">
            <v>201330</v>
          </cell>
          <cell r="S257">
            <v>201330</v>
          </cell>
          <cell r="T257" t="str">
            <v>HES</v>
          </cell>
          <cell r="U257" t="str">
            <v>GOV</v>
          </cell>
          <cell r="V257" t="str">
            <v>HES</v>
          </cell>
        </row>
        <row r="258">
          <cell r="A258" t="str">
            <v>EESD-ENVIRO</v>
          </cell>
          <cell r="B258" t="str">
            <v>EVK2-CT-1999-00011</v>
          </cell>
          <cell r="C258" t="str">
            <v>1.1.4.-2.</v>
          </cell>
          <cell r="D258" t="str">
            <v>Research Projects</v>
          </cell>
          <cell r="E258" t="str">
            <v>PRECURSORS OF OZONE AND THEIR EFFECTS IN THE  TROPOSPHERE</v>
          </cell>
          <cell r="F258">
            <v>1334200</v>
          </cell>
          <cell r="G258">
            <v>995800</v>
          </cell>
          <cell r="H258">
            <v>36581</v>
          </cell>
          <cell r="I258">
            <v>8</v>
          </cell>
          <cell r="J258">
            <v>2</v>
          </cell>
          <cell r="K258" t="str">
            <v>Principal Contractor</v>
          </cell>
          <cell r="L258" t="str">
            <v>NILU</v>
          </cell>
          <cell r="M258" t="str">
            <v>Instituttveien 18</v>
          </cell>
          <cell r="N258" t="str">
            <v>2027</v>
          </cell>
          <cell r="O258" t="str">
            <v>KJELLER</v>
          </cell>
          <cell r="P258" t="str">
            <v>NO</v>
          </cell>
          <cell r="R258">
            <v>177000</v>
          </cell>
          <cell r="S258">
            <v>88500</v>
          </cell>
          <cell r="T258" t="str">
            <v>REC</v>
          </cell>
          <cell r="U258" t="str">
            <v>PNP</v>
          </cell>
          <cell r="V258" t="str">
            <v>RPN</v>
          </cell>
        </row>
        <row r="259">
          <cell r="A259" t="str">
            <v>EESD-ENVIRO</v>
          </cell>
          <cell r="B259" t="str">
            <v>EVK2-CT-1999-00011</v>
          </cell>
          <cell r="C259" t="str">
            <v>1.1.4.-2.</v>
          </cell>
          <cell r="D259" t="str">
            <v>Research Projects</v>
          </cell>
          <cell r="E259" t="str">
            <v>PRECURSORS OF OZONE AND THEIR EFFECTS IN THE  TROPOSPHERE</v>
          </cell>
          <cell r="F259">
            <v>1334200</v>
          </cell>
          <cell r="G259">
            <v>995800</v>
          </cell>
          <cell r="H259">
            <v>36581</v>
          </cell>
          <cell r="I259">
            <v>8</v>
          </cell>
          <cell r="K259" t="str">
            <v>Principal Contractor</v>
          </cell>
          <cell r="L259" t="str">
            <v>University of Oslo</v>
          </cell>
          <cell r="M259" t="str">
            <v>Problemveien 1</v>
          </cell>
          <cell r="N259" t="str">
            <v>0316</v>
          </cell>
          <cell r="O259" t="str">
            <v>OSLO</v>
          </cell>
          <cell r="P259" t="str">
            <v>NO</v>
          </cell>
          <cell r="Q259" t="str">
            <v>N/A</v>
          </cell>
          <cell r="R259">
            <v>149500</v>
          </cell>
          <cell r="S259">
            <v>149500</v>
          </cell>
          <cell r="T259" t="str">
            <v>HES</v>
          </cell>
          <cell r="U259" t="str">
            <v>GOV</v>
          </cell>
          <cell r="V259" t="str">
            <v>HES</v>
          </cell>
        </row>
        <row r="260">
          <cell r="A260" t="str">
            <v>EESD-ENVIRO</v>
          </cell>
          <cell r="B260" t="str">
            <v>EVK2-CT-1999-00017</v>
          </cell>
          <cell r="C260" t="str">
            <v>1.1.4.-2.</v>
          </cell>
          <cell r="D260" t="str">
            <v>Research Projects</v>
          </cell>
          <cell r="E260" t="str">
            <v>Viability of bird metapopulations</v>
          </cell>
          <cell r="F260">
            <v>1247400</v>
          </cell>
          <cell r="G260">
            <v>1055600</v>
          </cell>
          <cell r="H260">
            <v>36564</v>
          </cell>
          <cell r="I260">
            <v>5</v>
          </cell>
          <cell r="J260">
            <v>1</v>
          </cell>
          <cell r="K260" t="str">
            <v>Prime Contractor</v>
          </cell>
          <cell r="L260" t="str">
            <v>NTNU</v>
          </cell>
          <cell r="M260" t="str">
            <v>Gloeshaugen</v>
          </cell>
          <cell r="N260" t="str">
            <v>7491</v>
          </cell>
          <cell r="O260" t="str">
            <v>TRONDHEIM</v>
          </cell>
          <cell r="P260" t="str">
            <v>NO</v>
          </cell>
          <cell r="R260">
            <v>470490</v>
          </cell>
          <cell r="S260">
            <v>470480</v>
          </cell>
          <cell r="T260" t="str">
            <v>HES</v>
          </cell>
          <cell r="U260" t="str">
            <v>GOV</v>
          </cell>
          <cell r="V260" t="str">
            <v>HES</v>
          </cell>
        </row>
        <row r="261">
          <cell r="A261" t="str">
            <v>EESD-ENVIRO</v>
          </cell>
          <cell r="B261" t="str">
            <v>EVK2-CT-1999-00018</v>
          </cell>
          <cell r="C261" t="str">
            <v>1.1.4.-2.</v>
          </cell>
          <cell r="D261" t="str">
            <v>Research Projects</v>
          </cell>
          <cell r="E261" t="str">
            <v>ACTINIC FLUX DETERMINATION FROM MEASUREMENTS OF IRRADIANCE</v>
          </cell>
          <cell r="F261">
            <v>790000</v>
          </cell>
          <cell r="G261">
            <v>547200</v>
          </cell>
          <cell r="H261">
            <v>36585</v>
          </cell>
          <cell r="I261">
            <v>8</v>
          </cell>
          <cell r="J261">
            <v>1</v>
          </cell>
          <cell r="K261" t="str">
            <v>Principal Contractor</v>
          </cell>
          <cell r="L261" t="str">
            <v>NILU</v>
          </cell>
          <cell r="M261" t="str">
            <v>Instituttveien 18</v>
          </cell>
          <cell r="N261" t="str">
            <v>2027</v>
          </cell>
          <cell r="O261" t="str">
            <v>KJELLER</v>
          </cell>
          <cell r="P261" t="str">
            <v>NO</v>
          </cell>
          <cell r="R261">
            <v>142000</v>
          </cell>
          <cell r="S261">
            <v>71000</v>
          </cell>
          <cell r="T261" t="str">
            <v>REC</v>
          </cell>
          <cell r="U261" t="str">
            <v>PNP</v>
          </cell>
          <cell r="V261" t="str">
            <v>RPN</v>
          </cell>
        </row>
        <row r="262">
          <cell r="A262" t="str">
            <v>EESD-ENVIRO</v>
          </cell>
          <cell r="B262" t="str">
            <v>EVK2-CT-1999-00020</v>
          </cell>
          <cell r="C262" t="str">
            <v>1.1.4.-2.</v>
          </cell>
          <cell r="D262" t="str">
            <v>Research Projects</v>
          </cell>
          <cell r="E262" t="str">
            <v>Mechanisms and predictability of decadal fluctuations in Atlantic-European climate</v>
          </cell>
          <cell r="F262">
            <v>2232800</v>
          </cell>
          <cell r="G262">
            <v>1644700</v>
          </cell>
          <cell r="H262">
            <v>36560</v>
          </cell>
          <cell r="I262">
            <v>8</v>
          </cell>
          <cell r="J262">
            <v>1</v>
          </cell>
          <cell r="K262" t="str">
            <v>Principal Contractor</v>
          </cell>
          <cell r="L262" t="str">
            <v>NANSEN ENVIRONMENTAL AND REMOTE SENSING CENTER</v>
          </cell>
          <cell r="M262" t="str">
            <v>Edvard Griegsvej 3a</v>
          </cell>
          <cell r="N262" t="str">
            <v>5059</v>
          </cell>
          <cell r="O262" t="str">
            <v>BERGEN</v>
          </cell>
          <cell r="P262" t="str">
            <v>NO</v>
          </cell>
          <cell r="R262">
            <v>389800</v>
          </cell>
          <cell r="S262">
            <v>194900</v>
          </cell>
          <cell r="T262" t="str">
            <v>REC</v>
          </cell>
          <cell r="U262" t="str">
            <v>PNP</v>
          </cell>
          <cell r="V262" t="str">
            <v>RPN</v>
          </cell>
        </row>
        <row r="263">
          <cell r="A263" t="str">
            <v>EESD-ENVIRO</v>
          </cell>
          <cell r="B263" t="str">
            <v>EVK2-CT-1999-00021</v>
          </cell>
          <cell r="C263" t="str">
            <v>1.1.4.-2.</v>
          </cell>
          <cell r="D263" t="str">
            <v>Research Projects</v>
          </cell>
          <cell r="E263" t="str">
            <v>Metrics of Climate Change</v>
          </cell>
          <cell r="F263">
            <v>1584500</v>
          </cell>
          <cell r="G263">
            <v>903900</v>
          </cell>
          <cell r="H263">
            <v>36574</v>
          </cell>
          <cell r="I263">
            <v>5</v>
          </cell>
          <cell r="J263">
            <v>1</v>
          </cell>
          <cell r="K263" t="str">
            <v>Principal Contractor</v>
          </cell>
          <cell r="L263" t="str">
            <v>CENTER FOR INTERNATIONAL CLIMATE AND ENVIRONMENTAL RESEARCH OSLO</v>
          </cell>
          <cell r="M263" t="str">
            <v>Blindern</v>
          </cell>
          <cell r="N263" t="str">
            <v>0318</v>
          </cell>
          <cell r="O263" t="str">
            <v>OSLO</v>
          </cell>
          <cell r="P263" t="str">
            <v>NO</v>
          </cell>
          <cell r="Q263" t="str">
            <v>N/A</v>
          </cell>
          <cell r="R263">
            <v>396900</v>
          </cell>
          <cell r="S263">
            <v>198400</v>
          </cell>
          <cell r="T263" t="str">
            <v>REC</v>
          </cell>
          <cell r="U263" t="str">
            <v>PNP</v>
          </cell>
          <cell r="V263" t="str">
            <v>RPN</v>
          </cell>
        </row>
        <row r="264">
          <cell r="A264" t="str">
            <v>EESD-ENVIRO</v>
          </cell>
          <cell r="B264" t="str">
            <v>EVK2-CT-1999-00028</v>
          </cell>
          <cell r="C264" t="str">
            <v>1.1.4.-2.</v>
          </cell>
          <cell r="D264" t="str">
            <v>Research Projects</v>
          </cell>
          <cell r="E264" t="str">
            <v>European database for Ultraviolet Radiation Climatology and Evaluation</v>
          </cell>
          <cell r="F264">
            <v>2346063</v>
          </cell>
          <cell r="G264">
            <v>1537479</v>
          </cell>
          <cell r="H264">
            <v>36669</v>
          </cell>
          <cell r="I264">
            <v>19</v>
          </cell>
          <cell r="J264">
            <v>3</v>
          </cell>
          <cell r="K264" t="str">
            <v>Principal Contractor</v>
          </cell>
          <cell r="L264" t="str">
            <v>NILU</v>
          </cell>
          <cell r="M264" t="str">
            <v>Instituttveien 18</v>
          </cell>
          <cell r="N264" t="str">
            <v>2027</v>
          </cell>
          <cell r="O264" t="str">
            <v>KJELLER</v>
          </cell>
          <cell r="P264" t="str">
            <v>NO</v>
          </cell>
          <cell r="R264">
            <v>86500</v>
          </cell>
          <cell r="S264">
            <v>43250</v>
          </cell>
          <cell r="T264" t="str">
            <v>REC</v>
          </cell>
          <cell r="U264" t="str">
            <v>PNP</v>
          </cell>
          <cell r="V264" t="str">
            <v>RPN</v>
          </cell>
        </row>
        <row r="265">
          <cell r="A265" t="str">
            <v>EESD-ENVIRO</v>
          </cell>
          <cell r="B265" t="str">
            <v>EVK2-CT-1999-00028</v>
          </cell>
          <cell r="C265" t="str">
            <v>1.1.4.-2.</v>
          </cell>
          <cell r="D265" t="str">
            <v>Research Projects</v>
          </cell>
          <cell r="E265" t="str">
            <v>European database for Ultraviolet Radiation Climatology and Evaluation</v>
          </cell>
          <cell r="F265">
            <v>2346063</v>
          </cell>
          <cell r="G265">
            <v>1537479</v>
          </cell>
          <cell r="H265">
            <v>36669</v>
          </cell>
          <cell r="I265">
            <v>19</v>
          </cell>
          <cell r="K265" t="str">
            <v>Principal Contractor</v>
          </cell>
          <cell r="L265" t="str">
            <v>NORWEGIAN POLAR INSTITUTE OF THE MINISTRY OF ENVIRONMENT</v>
          </cell>
          <cell r="M265" t="str">
            <v>Hjalmar Johansens G. 14</v>
          </cell>
          <cell r="N265" t="str">
            <v>9296</v>
          </cell>
          <cell r="O265" t="str">
            <v>TROMSOE</v>
          </cell>
          <cell r="P265" t="str">
            <v>NO</v>
          </cell>
          <cell r="R265">
            <v>130600</v>
          </cell>
          <cell r="S265">
            <v>65300</v>
          </cell>
          <cell r="T265" t="str">
            <v>REC</v>
          </cell>
          <cell r="U265" t="str">
            <v>GOV</v>
          </cell>
          <cell r="V265" t="str">
            <v>RPU</v>
          </cell>
        </row>
        <row r="266">
          <cell r="A266" t="str">
            <v>EESD-ENVIRO</v>
          </cell>
          <cell r="B266" t="str">
            <v>EVK2-CT-1999-00028</v>
          </cell>
          <cell r="C266" t="str">
            <v>1.1.4.-2.</v>
          </cell>
          <cell r="D266" t="str">
            <v>Research Projects</v>
          </cell>
          <cell r="E266" t="str">
            <v>European database for Ultraviolet Radiation Climatology and Evaluation</v>
          </cell>
          <cell r="F266">
            <v>2346063</v>
          </cell>
          <cell r="G266">
            <v>1537479</v>
          </cell>
          <cell r="H266">
            <v>36669</v>
          </cell>
          <cell r="I266">
            <v>19</v>
          </cell>
          <cell r="K266" t="str">
            <v>Principal Contractor</v>
          </cell>
          <cell r="L266" t="str">
            <v>NTNU</v>
          </cell>
          <cell r="M266" t="str">
            <v>Gloeshaugen</v>
          </cell>
          <cell r="N266" t="str">
            <v>7491</v>
          </cell>
          <cell r="O266" t="str">
            <v>TRONDHEIM</v>
          </cell>
          <cell r="P266" t="str">
            <v>NO</v>
          </cell>
          <cell r="R266">
            <v>60400</v>
          </cell>
          <cell r="S266">
            <v>60400</v>
          </cell>
          <cell r="T266" t="str">
            <v>HES</v>
          </cell>
          <cell r="U266" t="str">
            <v>GOV</v>
          </cell>
          <cell r="V266" t="str">
            <v>HES</v>
          </cell>
        </row>
        <row r="267">
          <cell r="A267" t="str">
            <v>EESD-ENVIRO</v>
          </cell>
          <cell r="B267" t="str">
            <v>EVK2-CT-1999-00029</v>
          </cell>
          <cell r="C267" t="str">
            <v>1.1.4.-2.</v>
          </cell>
          <cell r="D267" t="str">
            <v>Research Projects</v>
          </cell>
          <cell r="E267" t="str">
            <v>THE NITROGEN CYCLE AND EFFECTS ON THE OXIDATION OF  ATMOSPHERIC TRACE SPECIES AT HIGH LATITUDES</v>
          </cell>
          <cell r="F267">
            <v>1094800</v>
          </cell>
          <cell r="G267">
            <v>600000</v>
          </cell>
          <cell r="H267">
            <v>36550</v>
          </cell>
          <cell r="I267">
            <v>5</v>
          </cell>
          <cell r="J267">
            <v>1</v>
          </cell>
          <cell r="K267" t="str">
            <v>Principal Contractor</v>
          </cell>
          <cell r="L267" t="str">
            <v>NILU</v>
          </cell>
          <cell r="M267" t="str">
            <v>Instituttveien 18</v>
          </cell>
          <cell r="N267" t="str">
            <v>2027</v>
          </cell>
          <cell r="O267" t="str">
            <v>KJELLER</v>
          </cell>
          <cell r="P267" t="str">
            <v>NO</v>
          </cell>
          <cell r="R267">
            <v>208600</v>
          </cell>
          <cell r="S267">
            <v>104300</v>
          </cell>
          <cell r="T267" t="str">
            <v>REC</v>
          </cell>
          <cell r="U267" t="str">
            <v>PNP</v>
          </cell>
          <cell r="V267" t="str">
            <v>RPN</v>
          </cell>
        </row>
        <row r="268">
          <cell r="A268" t="str">
            <v>EESD-ENVIRO</v>
          </cell>
          <cell r="B268" t="str">
            <v>EVK2-CT-1999-00030</v>
          </cell>
          <cell r="C268" t="str">
            <v>1.1.4.-2.</v>
          </cell>
          <cell r="D268" t="str">
            <v>Research Projects</v>
          </cell>
          <cell r="E268" t="str">
            <v>AIRCRAFT EMISSIONS: CONTRIBUTION OF DIFFERENT CLIMATE COMPONENTS TO CHANGES IN RADIATIVE FORCING-TRADEOFF TO REDUCE ATMOSPHERIC IMPACT</v>
          </cell>
          <cell r="F268">
            <v>1830500</v>
          </cell>
          <cell r="G268">
            <v>1100000</v>
          </cell>
          <cell r="H268">
            <v>36564</v>
          </cell>
          <cell r="I268">
            <v>10</v>
          </cell>
          <cell r="J268">
            <v>2</v>
          </cell>
          <cell r="K268" t="str">
            <v>Principal Contractor</v>
          </cell>
          <cell r="L268" t="str">
            <v>NILU</v>
          </cell>
          <cell r="M268" t="str">
            <v>Instituttveien 18</v>
          </cell>
          <cell r="N268" t="str">
            <v>2027</v>
          </cell>
          <cell r="O268" t="str">
            <v>KJELLER</v>
          </cell>
          <cell r="P268" t="str">
            <v>NO</v>
          </cell>
          <cell r="R268">
            <v>234000</v>
          </cell>
          <cell r="S268">
            <v>117000</v>
          </cell>
          <cell r="T268" t="str">
            <v>REC</v>
          </cell>
          <cell r="U268" t="str">
            <v>PNP</v>
          </cell>
          <cell r="V268" t="str">
            <v>RPN</v>
          </cell>
        </row>
        <row r="269">
          <cell r="A269" t="str">
            <v>EESD-ENVIRO</v>
          </cell>
          <cell r="B269" t="str">
            <v>EVK2-CT-1999-00030</v>
          </cell>
          <cell r="C269" t="str">
            <v>1.1.4.-2.</v>
          </cell>
          <cell r="D269" t="str">
            <v>Research Projects</v>
          </cell>
          <cell r="E269" t="str">
            <v>AIRCRAFT EMISSIONS: CONTRIBUTION OF DIFFERENT CLIMATE COMPONENTS TO CHANGES IN RADIATIVE FORCING-TRADEOFF TO REDUCE ATMOSPHERIC IMPACT</v>
          </cell>
          <cell r="F269">
            <v>1830500</v>
          </cell>
          <cell r="G269">
            <v>1100000</v>
          </cell>
          <cell r="H269">
            <v>36564</v>
          </cell>
          <cell r="I269">
            <v>10</v>
          </cell>
          <cell r="K269" t="str">
            <v>Prime Contractor</v>
          </cell>
          <cell r="L269" t="str">
            <v>University of Oslo</v>
          </cell>
          <cell r="M269" t="str">
            <v>Problemveien 1</v>
          </cell>
          <cell r="N269" t="str">
            <v>0316</v>
          </cell>
          <cell r="O269" t="str">
            <v>OSLO</v>
          </cell>
          <cell r="P269" t="str">
            <v>NO</v>
          </cell>
          <cell r="Q269" t="str">
            <v>N/A</v>
          </cell>
          <cell r="R269">
            <v>163000</v>
          </cell>
          <cell r="S269">
            <v>163000</v>
          </cell>
          <cell r="T269" t="str">
            <v>HES</v>
          </cell>
          <cell r="U269" t="str">
            <v>GOV</v>
          </cell>
          <cell r="V269" t="str">
            <v>HES</v>
          </cell>
        </row>
        <row r="270">
          <cell r="A270" t="str">
            <v>EESD-ENVIRO</v>
          </cell>
          <cell r="B270" t="str">
            <v>EVK2-CT-1999-00033</v>
          </cell>
          <cell r="C270" t="str">
            <v>1.1.4.-2.</v>
          </cell>
          <cell r="D270" t="str">
            <v>Research Projects</v>
          </cell>
          <cell r="E270" t="str">
            <v>EVALUATION OF THE CLIMATIC IMPACT OF DIMETHYL SULPHIDE</v>
          </cell>
          <cell r="F270">
            <v>1898900</v>
          </cell>
          <cell r="G270">
            <v>1250000</v>
          </cell>
          <cell r="H270">
            <v>36558</v>
          </cell>
          <cell r="I270">
            <v>10</v>
          </cell>
          <cell r="J270">
            <v>1</v>
          </cell>
          <cell r="K270" t="str">
            <v>Principal Contractor</v>
          </cell>
          <cell r="L270" t="str">
            <v>NILU</v>
          </cell>
          <cell r="M270" t="str">
            <v>Instituttveien 18</v>
          </cell>
          <cell r="N270" t="str">
            <v>2027</v>
          </cell>
          <cell r="O270" t="str">
            <v>KJELLER</v>
          </cell>
          <cell r="P270" t="str">
            <v>NO</v>
          </cell>
          <cell r="R270">
            <v>227000</v>
          </cell>
          <cell r="S270">
            <v>113500</v>
          </cell>
          <cell r="T270" t="str">
            <v>REC</v>
          </cell>
          <cell r="U270" t="str">
            <v>PNP</v>
          </cell>
          <cell r="V270" t="str">
            <v>RPN</v>
          </cell>
        </row>
        <row r="271">
          <cell r="A271" t="str">
            <v>EESD-ENVIRO</v>
          </cell>
          <cell r="B271" t="str">
            <v>EVK2-CT-1999-00039</v>
          </cell>
          <cell r="C271" t="str">
            <v>1.1.4.-2.</v>
          </cell>
          <cell r="D271" t="str">
            <v>Research Projects</v>
          </cell>
          <cell r="E271" t="str">
            <v>INTERHEMISPHERIC DIFFERENCES IN CIRRUS PROPERTIES FROM ANTHROPOGENIC EMISSIONS</v>
          </cell>
          <cell r="F271">
            <v>1630200</v>
          </cell>
          <cell r="G271">
            <v>999300</v>
          </cell>
          <cell r="H271">
            <v>36552</v>
          </cell>
          <cell r="I271">
            <v>7</v>
          </cell>
          <cell r="J271">
            <v>1</v>
          </cell>
          <cell r="K271" t="str">
            <v>Principal Contractor</v>
          </cell>
          <cell r="L271" t="str">
            <v>NILU</v>
          </cell>
          <cell r="M271" t="str">
            <v>Instituttveien 18</v>
          </cell>
          <cell r="N271" t="str">
            <v>2027</v>
          </cell>
          <cell r="O271" t="str">
            <v>KJELLER</v>
          </cell>
          <cell r="P271" t="str">
            <v>NO</v>
          </cell>
          <cell r="R271">
            <v>72000</v>
          </cell>
          <cell r="S271">
            <v>36000</v>
          </cell>
          <cell r="T271" t="str">
            <v>REC</v>
          </cell>
          <cell r="U271" t="str">
            <v>PNP</v>
          </cell>
          <cell r="V271" t="str">
            <v>RPN</v>
          </cell>
        </row>
        <row r="272">
          <cell r="A272" t="str">
            <v>EESD-ENVIRO</v>
          </cell>
          <cell r="B272" t="str">
            <v>EVK2-CT-1999-00043</v>
          </cell>
          <cell r="C272" t="str">
            <v>1.1.4.-2.</v>
          </cell>
          <cell r="D272" t="str">
            <v>Research Projects</v>
          </cell>
          <cell r="E272" t="str">
            <v>TROPOSPHERIC OZONE AND PRECURSORS - TRENDS, BUDGETS AND POLICY</v>
          </cell>
          <cell r="F272">
            <v>1728400</v>
          </cell>
          <cell r="G272">
            <v>940400</v>
          </cell>
          <cell r="H272">
            <v>36545</v>
          </cell>
          <cell r="I272">
            <v>7</v>
          </cell>
          <cell r="J272">
            <v>2</v>
          </cell>
          <cell r="K272" t="str">
            <v>Principal Contractor</v>
          </cell>
          <cell r="L272" t="str">
            <v>NILU</v>
          </cell>
          <cell r="M272" t="str">
            <v>Instituttveien 18</v>
          </cell>
          <cell r="N272" t="str">
            <v>2027</v>
          </cell>
          <cell r="O272" t="str">
            <v>KJELLER</v>
          </cell>
          <cell r="P272" t="str">
            <v>NO</v>
          </cell>
          <cell r="R272">
            <v>199300</v>
          </cell>
          <cell r="S272">
            <v>99650</v>
          </cell>
          <cell r="T272" t="str">
            <v>REC</v>
          </cell>
          <cell r="U272" t="str">
            <v>PNP</v>
          </cell>
          <cell r="V272" t="str">
            <v>RPN</v>
          </cell>
        </row>
        <row r="273">
          <cell r="A273" t="str">
            <v>EESD-ENVIRO</v>
          </cell>
          <cell r="B273" t="str">
            <v>EVK2-CT-1999-00043</v>
          </cell>
          <cell r="C273" t="str">
            <v>1.1.4.-2.</v>
          </cell>
          <cell r="D273" t="str">
            <v>Research Projects</v>
          </cell>
          <cell r="E273" t="str">
            <v>TROPOSPHERIC OZONE AND PRECURSORS - TRENDS, BUDGETS AND POLICY</v>
          </cell>
          <cell r="F273">
            <v>1728400</v>
          </cell>
          <cell r="G273">
            <v>940400</v>
          </cell>
          <cell r="H273">
            <v>36545</v>
          </cell>
          <cell r="I273">
            <v>7</v>
          </cell>
          <cell r="K273" t="str">
            <v>Principal Contractor</v>
          </cell>
          <cell r="L273" t="str">
            <v>NORWEGIAN METEOROLOGICAL OFFICE</v>
          </cell>
          <cell r="M273" t="str">
            <v>Niels Henrik Abelsvej 40</v>
          </cell>
          <cell r="N273" t="str">
            <v>0313</v>
          </cell>
          <cell r="O273" t="str">
            <v>OSLO</v>
          </cell>
          <cell r="P273" t="str">
            <v>NO</v>
          </cell>
          <cell r="Q273" t="str">
            <v>N/A</v>
          </cell>
          <cell r="R273">
            <v>225600</v>
          </cell>
          <cell r="S273">
            <v>112800</v>
          </cell>
          <cell r="T273" t="str">
            <v>REC</v>
          </cell>
          <cell r="U273" t="str">
            <v>GOV</v>
          </cell>
          <cell r="V273" t="str">
            <v>RPU</v>
          </cell>
        </row>
        <row r="274">
          <cell r="A274" t="str">
            <v>EESD-ENVIRO</v>
          </cell>
          <cell r="B274" t="str">
            <v>EVK2-CT-1999-00047</v>
          </cell>
          <cell r="C274" t="str">
            <v>1.1.4.-2.</v>
          </cell>
          <cell r="D274" t="str">
            <v>Research Projects</v>
          </cell>
          <cell r="E274" t="str">
            <v>Improved understanding of stratospheric ozone loss by collaboration with the SAGE III Ozone Loss and Validation Experiment</v>
          </cell>
          <cell r="F274">
            <v>2210300</v>
          </cell>
          <cell r="G274">
            <v>1250000</v>
          </cell>
          <cell r="H274">
            <v>36574</v>
          </cell>
          <cell r="I274">
            <v>20</v>
          </cell>
          <cell r="J274">
            <v>1</v>
          </cell>
          <cell r="K274" t="str">
            <v>Prime Contractor</v>
          </cell>
          <cell r="L274" t="str">
            <v>NILU</v>
          </cell>
          <cell r="M274" t="str">
            <v>Instituttveien 18</v>
          </cell>
          <cell r="N274" t="str">
            <v>2027</v>
          </cell>
          <cell r="O274" t="str">
            <v>KJELLER</v>
          </cell>
          <cell r="P274" t="str">
            <v>NO</v>
          </cell>
          <cell r="R274">
            <v>130400</v>
          </cell>
          <cell r="S274">
            <v>65200</v>
          </cell>
          <cell r="T274" t="str">
            <v>REC</v>
          </cell>
          <cell r="U274" t="str">
            <v>PNP</v>
          </cell>
          <cell r="V274" t="str">
            <v>RPN</v>
          </cell>
        </row>
        <row r="275">
          <cell r="A275" t="str">
            <v>EESD-ENVIRO</v>
          </cell>
          <cell r="B275" t="str">
            <v>EVK2-CT-1999-00049</v>
          </cell>
          <cell r="C275" t="str">
            <v>1.1.4.-2.</v>
          </cell>
          <cell r="D275" t="str">
            <v>Research Projects</v>
          </cell>
          <cell r="E275" t="str">
            <v>Spring-to-Autumn Measurements and Modellling of Ozone and Active species</v>
          </cell>
          <cell r="F275">
            <v>1468300</v>
          </cell>
          <cell r="G275">
            <v>999300</v>
          </cell>
          <cell r="H275">
            <v>36580</v>
          </cell>
          <cell r="I275">
            <v>9</v>
          </cell>
          <cell r="J275">
            <v>1</v>
          </cell>
          <cell r="K275" t="str">
            <v>Prime Contractor</v>
          </cell>
          <cell r="L275" t="str">
            <v>NILU</v>
          </cell>
          <cell r="M275" t="str">
            <v>Instituttveien 18</v>
          </cell>
          <cell r="N275" t="str">
            <v>2027</v>
          </cell>
          <cell r="O275" t="str">
            <v>KJELLER</v>
          </cell>
          <cell r="P275" t="str">
            <v>NO</v>
          </cell>
          <cell r="R275">
            <v>284060</v>
          </cell>
          <cell r="S275">
            <v>142030</v>
          </cell>
          <cell r="T275" t="str">
            <v>REC</v>
          </cell>
          <cell r="U275" t="str">
            <v>PNP</v>
          </cell>
          <cell r="V275" t="str">
            <v>RPN</v>
          </cell>
        </row>
        <row r="276">
          <cell r="A276" t="str">
            <v>EESD-ENVIRO</v>
          </cell>
          <cell r="B276" t="str">
            <v>EVK2-CT-1999-00052</v>
          </cell>
          <cell r="C276" t="str">
            <v>1.1.4.-2.</v>
          </cell>
          <cell r="D276" t="str">
            <v>Research Projects</v>
          </cell>
          <cell r="E276" t="str">
            <v>SUBGRID SCALE INVESTIGATIONS OF FACTORS DETERMINING THE OCCURENCE OF OZONE AND FINE PARTICLES</v>
          </cell>
          <cell r="F276">
            <v>1024500</v>
          </cell>
          <cell r="G276">
            <v>697000</v>
          </cell>
          <cell r="H276">
            <v>36556</v>
          </cell>
          <cell r="I276">
            <v>6</v>
          </cell>
          <cell r="J276">
            <v>1</v>
          </cell>
          <cell r="K276" t="str">
            <v>Prime Contractor</v>
          </cell>
          <cell r="L276" t="str">
            <v>NILU</v>
          </cell>
          <cell r="M276" t="str">
            <v>Instituttveien 18</v>
          </cell>
          <cell r="N276" t="str">
            <v>2027</v>
          </cell>
          <cell r="O276" t="str">
            <v>KJELLER</v>
          </cell>
          <cell r="P276" t="str">
            <v>NO</v>
          </cell>
          <cell r="R276">
            <v>323900</v>
          </cell>
          <cell r="S276">
            <v>161900</v>
          </cell>
          <cell r="T276" t="str">
            <v>REC</v>
          </cell>
          <cell r="U276" t="str">
            <v>PNP</v>
          </cell>
          <cell r="V276" t="str">
            <v>RPN</v>
          </cell>
        </row>
        <row r="277">
          <cell r="A277" t="str">
            <v>EESD-ENVIRO</v>
          </cell>
          <cell r="B277" t="str">
            <v>EVK2-CT-1999-20002</v>
          </cell>
          <cell r="C277" t="str">
            <v>1.1.4.-2.</v>
          </cell>
          <cell r="D277" t="str">
            <v>Concerted Actions</v>
          </cell>
          <cell r="E277" t="str">
            <v>Coordination of Research into and Understanding of Stratospheric Ozone over Europe</v>
          </cell>
          <cell r="F277">
            <v>468500</v>
          </cell>
          <cell r="G277">
            <v>300000</v>
          </cell>
          <cell r="H277">
            <v>36654</v>
          </cell>
          <cell r="I277">
            <v>3</v>
          </cell>
          <cell r="J277">
            <v>1</v>
          </cell>
          <cell r="K277" t="str">
            <v>Member</v>
          </cell>
          <cell r="L277" t="str">
            <v>NILU</v>
          </cell>
          <cell r="M277" t="str">
            <v>Instituttveien 18</v>
          </cell>
          <cell r="N277" t="str">
            <v>2027</v>
          </cell>
          <cell r="O277" t="str">
            <v>KJELLER</v>
          </cell>
          <cell r="P277" t="str">
            <v>NO</v>
          </cell>
          <cell r="R277">
            <v>0</v>
          </cell>
          <cell r="S277">
            <v>0</v>
          </cell>
          <cell r="T277" t="str">
            <v>REC</v>
          </cell>
          <cell r="U277" t="str">
            <v>PNP</v>
          </cell>
          <cell r="V277" t="str">
            <v>RPN</v>
          </cell>
        </row>
        <row r="278">
          <cell r="A278" t="str">
            <v>EESD-ENVIRO</v>
          </cell>
          <cell r="B278" t="str">
            <v>EVK2-CT-2000-00056</v>
          </cell>
          <cell r="C278" t="str">
            <v>1.1.4.-2.</v>
          </cell>
          <cell r="D278" t="str">
            <v>Research Projects</v>
          </cell>
          <cell r="E278" t="str">
            <v>The european dimension of the global observation research initiative in alpine environments - a contribution to gtos (GLORIA-EUROPE)</v>
          </cell>
          <cell r="F278">
            <v>1341180</v>
          </cell>
          <cell r="G278">
            <v>1115507</v>
          </cell>
          <cell r="H278">
            <v>36888</v>
          </cell>
          <cell r="I278">
            <v>22</v>
          </cell>
          <cell r="J278">
            <v>1</v>
          </cell>
          <cell r="K278" t="str">
            <v>Principal Contractor</v>
          </cell>
          <cell r="L278" t="str">
            <v>NTNU</v>
          </cell>
          <cell r="M278" t="str">
            <v>Gloeshaugen</v>
          </cell>
          <cell r="N278" t="str">
            <v>7491</v>
          </cell>
          <cell r="O278" t="str">
            <v>TRONDHEIM</v>
          </cell>
          <cell r="P278" t="str">
            <v>NO</v>
          </cell>
          <cell r="R278">
            <v>59039</v>
          </cell>
          <cell r="S278">
            <v>59039</v>
          </cell>
          <cell r="T278" t="str">
            <v>HES</v>
          </cell>
          <cell r="U278" t="str">
            <v>GOV</v>
          </cell>
          <cell r="V278" t="str">
            <v>HES</v>
          </cell>
        </row>
        <row r="279">
          <cell r="A279" t="str">
            <v>EESD-ENVIRO</v>
          </cell>
          <cell r="B279" t="str">
            <v>EVK2-CT-2000-00058</v>
          </cell>
          <cell r="C279" t="str">
            <v>1.1.4.-2.</v>
          </cell>
          <cell r="D279" t="str">
            <v>Research Projects</v>
          </cell>
          <cell r="E279" t="str">
            <v>Greenland sea convection mechanisms and their climatic implications (CONVECTION)</v>
          </cell>
          <cell r="F279">
            <v>3629664</v>
          </cell>
          <cell r="G279">
            <v>2510586</v>
          </cell>
          <cell r="H279">
            <v>36902</v>
          </cell>
          <cell r="I279">
            <v>10</v>
          </cell>
          <cell r="J279">
            <v>1</v>
          </cell>
          <cell r="K279" t="str">
            <v>Principal Contractor</v>
          </cell>
          <cell r="L279" t="str">
            <v>NORWEGIAN POLAR INSTITUTE OF THE MINISTRY OF ENVIRONMENT</v>
          </cell>
          <cell r="M279" t="str">
            <v>Hjalmar Johansens G. 14</v>
          </cell>
          <cell r="N279" t="str">
            <v>9296</v>
          </cell>
          <cell r="O279" t="str">
            <v>TROMSOE</v>
          </cell>
          <cell r="P279" t="str">
            <v>NO</v>
          </cell>
          <cell r="R279">
            <v>414023</v>
          </cell>
          <cell r="S279">
            <v>178029</v>
          </cell>
          <cell r="T279" t="str">
            <v>REC</v>
          </cell>
          <cell r="U279" t="str">
            <v>GOV</v>
          </cell>
          <cell r="V279" t="str">
            <v>RPU</v>
          </cell>
        </row>
        <row r="280">
          <cell r="A280" t="str">
            <v>EESD-ENVIRO</v>
          </cell>
          <cell r="B280" t="str">
            <v>EVK2-CT-2000-00059</v>
          </cell>
          <cell r="C280" t="str">
            <v>1.1.4.-2.</v>
          </cell>
          <cell r="D280" t="str">
            <v>Research Projects</v>
          </cell>
          <cell r="E280" t="str">
            <v>Quantification and interpretation of long-term uv-visible observations of the stratosphere (QUILT)</v>
          </cell>
          <cell r="F280">
            <v>1571153</v>
          </cell>
          <cell r="G280">
            <v>1054291</v>
          </cell>
          <cell r="H280">
            <v>36874</v>
          </cell>
          <cell r="I280">
            <v>11</v>
          </cell>
          <cell r="J280">
            <v>1</v>
          </cell>
          <cell r="K280" t="str">
            <v>Prime Contractor</v>
          </cell>
          <cell r="L280" t="str">
            <v>NILU</v>
          </cell>
          <cell r="M280" t="str">
            <v>Instituttveien 18</v>
          </cell>
          <cell r="N280" t="str">
            <v>2027</v>
          </cell>
          <cell r="O280" t="str">
            <v>KJELLER</v>
          </cell>
          <cell r="P280" t="str">
            <v>NO</v>
          </cell>
          <cell r="R280">
            <v>274763</v>
          </cell>
          <cell r="S280">
            <v>137379</v>
          </cell>
          <cell r="T280" t="str">
            <v>REC</v>
          </cell>
          <cell r="U280" t="str">
            <v>PNP</v>
          </cell>
          <cell r="V280" t="str">
            <v>RPN</v>
          </cell>
        </row>
        <row r="281">
          <cell r="A281" t="str">
            <v>EESD-ENVIRO</v>
          </cell>
          <cell r="B281" t="str">
            <v>EVK2-CT-2000-00060</v>
          </cell>
          <cell r="C281" t="str">
            <v>1.1.4.-2.</v>
          </cell>
          <cell r="D281" t="str">
            <v>Research Projects</v>
          </cell>
          <cell r="E281" t="str">
            <v>Late Holocene Shallow Marine Environments of Europe (HOLSMEER)</v>
          </cell>
          <cell r="F281">
            <v>2082589</v>
          </cell>
          <cell r="G281">
            <v>2010563</v>
          </cell>
          <cell r="H281">
            <v>36873</v>
          </cell>
          <cell r="I281">
            <v>12</v>
          </cell>
          <cell r="J281">
            <v>1</v>
          </cell>
          <cell r="K281" t="str">
            <v>Principal Contractor</v>
          </cell>
          <cell r="L281" t="str">
            <v xml:space="preserve">University of Bergen </v>
          </cell>
          <cell r="M281" t="str">
            <v>Prof. Keysersgt. 8</v>
          </cell>
          <cell r="N281" t="str">
            <v>5020</v>
          </cell>
          <cell r="O281" t="str">
            <v>BERGEN</v>
          </cell>
          <cell r="P281" t="str">
            <v>NO</v>
          </cell>
          <cell r="Q281" t="str">
            <v>N/A</v>
          </cell>
          <cell r="R281">
            <v>220417</v>
          </cell>
          <cell r="S281">
            <v>220417</v>
          </cell>
          <cell r="T281" t="str">
            <v>HES</v>
          </cell>
          <cell r="U281" t="str">
            <v>GOV</v>
          </cell>
          <cell r="V281" t="str">
            <v>HES</v>
          </cell>
        </row>
        <row r="282">
          <cell r="A282" t="str">
            <v>EESD-ENVIRO</v>
          </cell>
          <cell r="B282" t="str">
            <v>EVK2-CT-2000-00062</v>
          </cell>
          <cell r="C282" t="str">
            <v>1.1.4.-2.</v>
          </cell>
          <cell r="D282" t="str">
            <v>Research Projects</v>
          </cell>
          <cell r="E282" t="str">
            <v>GOME Assimilated and Validated Ozone and Nitrogen Dioxide Fields for Scientific Users and for Model Validation</v>
          </cell>
          <cell r="F282">
            <v>934658</v>
          </cell>
          <cell r="G282">
            <v>640715</v>
          </cell>
          <cell r="H282">
            <v>36910</v>
          </cell>
          <cell r="I282">
            <v>6</v>
          </cell>
          <cell r="J282">
            <v>2</v>
          </cell>
          <cell r="K282" t="str">
            <v>Principal Contractor</v>
          </cell>
          <cell r="L282" t="str">
            <v>NILU</v>
          </cell>
          <cell r="M282" t="str">
            <v>Instituttveien 18</v>
          </cell>
          <cell r="N282" t="str">
            <v>2027</v>
          </cell>
          <cell r="O282" t="str">
            <v>KJELLER</v>
          </cell>
          <cell r="P282" t="str">
            <v>NO</v>
          </cell>
          <cell r="R282">
            <v>146000</v>
          </cell>
          <cell r="S282">
            <v>73000</v>
          </cell>
          <cell r="T282" t="str">
            <v>REC</v>
          </cell>
          <cell r="U282" t="str">
            <v>PNP</v>
          </cell>
          <cell r="V282" t="str">
            <v>RPN</v>
          </cell>
        </row>
        <row r="283">
          <cell r="A283" t="str">
            <v>EESD-ENVIRO</v>
          </cell>
          <cell r="B283" t="str">
            <v>EVK2-CT-2000-00062</v>
          </cell>
          <cell r="C283" t="str">
            <v>1.1.4.-2.</v>
          </cell>
          <cell r="D283" t="str">
            <v>Research Projects</v>
          </cell>
          <cell r="E283" t="str">
            <v>GOME Assimilated and Validated Ozone and Nitrogen Dioxide Fields for Scientific Users and for Model Validation</v>
          </cell>
          <cell r="F283">
            <v>934658</v>
          </cell>
          <cell r="G283">
            <v>640715</v>
          </cell>
          <cell r="H283">
            <v>36910</v>
          </cell>
          <cell r="I283">
            <v>6</v>
          </cell>
          <cell r="K283" t="str">
            <v>Principal Contractor</v>
          </cell>
          <cell r="L283" t="str">
            <v>University of Oslo</v>
          </cell>
          <cell r="M283" t="str">
            <v>Problemveien 1</v>
          </cell>
          <cell r="N283" t="str">
            <v>0316</v>
          </cell>
          <cell r="O283" t="str">
            <v>OSLO</v>
          </cell>
          <cell r="P283" t="str">
            <v>NO</v>
          </cell>
          <cell r="Q283" t="str">
            <v>N/A</v>
          </cell>
          <cell r="R283">
            <v>126000</v>
          </cell>
          <cell r="S283">
            <v>126000</v>
          </cell>
          <cell r="T283" t="str">
            <v>HES</v>
          </cell>
          <cell r="U283" t="str">
            <v>GOV</v>
          </cell>
          <cell r="V283" t="str">
            <v>HES</v>
          </cell>
        </row>
        <row r="284">
          <cell r="A284" t="str">
            <v>EESD-ENVIRO</v>
          </cell>
          <cell r="B284" t="str">
            <v>EVK2-CT-2000-00069</v>
          </cell>
          <cell r="C284" t="str">
            <v>1.1.4.-2.</v>
          </cell>
          <cell r="D284" t="str">
            <v>Research Projects</v>
          </cell>
          <cell r="E284" t="str">
            <v>Development of operational monitoring system for european glacial areas - synthesis of earth observation data of the present, past and future (OMEGA)</v>
          </cell>
          <cell r="F284">
            <v>3237726</v>
          </cell>
          <cell r="G284">
            <v>2260908</v>
          </cell>
          <cell r="H284">
            <v>36972</v>
          </cell>
          <cell r="I284">
            <v>7</v>
          </cell>
          <cell r="J284">
            <v>2</v>
          </cell>
          <cell r="K284" t="str">
            <v>Principal Contractor</v>
          </cell>
          <cell r="L284" t="str">
            <v xml:space="preserve">NORUT INFORMASJONSTEKNOLOGI AS
</v>
          </cell>
          <cell r="M284" t="str">
            <v>Tromsoe Science Park</v>
          </cell>
          <cell r="N284" t="str">
            <v>9291</v>
          </cell>
          <cell r="O284" t="str">
            <v>TROMSOE</v>
          </cell>
          <cell r="P284" t="str">
            <v>NO</v>
          </cell>
          <cell r="R284">
            <v>622885</v>
          </cell>
          <cell r="S284">
            <v>311443</v>
          </cell>
          <cell r="T284" t="str">
            <v>REC</v>
          </cell>
          <cell r="U284" t="str">
            <v>PNP</v>
          </cell>
          <cell r="V284" t="str">
            <v>RPN</v>
          </cell>
        </row>
        <row r="285">
          <cell r="A285" t="str">
            <v>EESD-ENVIRO</v>
          </cell>
          <cell r="B285" t="str">
            <v>EVK2-CT-2000-00069</v>
          </cell>
          <cell r="C285" t="str">
            <v>1.1.4.-2.</v>
          </cell>
          <cell r="D285" t="str">
            <v>Research Projects</v>
          </cell>
          <cell r="E285" t="str">
            <v>Development of operational monitoring system for european glacial areas - synthesis of earth observation data of the present, past and future (OMEGA)</v>
          </cell>
          <cell r="F285">
            <v>3237726</v>
          </cell>
          <cell r="G285">
            <v>2260908</v>
          </cell>
          <cell r="H285">
            <v>36972</v>
          </cell>
          <cell r="I285">
            <v>7</v>
          </cell>
          <cell r="K285" t="str">
            <v>Principal Contractor</v>
          </cell>
          <cell r="L285" t="str">
            <v>NORWEGIAN WATER RESOURCES AND ENERGY DIRECTORATE  -  NVE</v>
          </cell>
          <cell r="M285" t="str">
            <v>Middelthuns Gate 29</v>
          </cell>
          <cell r="N285" t="str">
            <v>0301</v>
          </cell>
          <cell r="O285" t="str">
            <v>OSLO</v>
          </cell>
          <cell r="P285" t="str">
            <v>NO</v>
          </cell>
          <cell r="Q285" t="str">
            <v>N/A</v>
          </cell>
          <cell r="R285">
            <v>418948</v>
          </cell>
          <cell r="S285">
            <v>209474</v>
          </cell>
          <cell r="T285" t="str">
            <v>OTH</v>
          </cell>
          <cell r="U285" t="str">
            <v>GOV</v>
          </cell>
          <cell r="V285" t="str">
            <v>PUS</v>
          </cell>
        </row>
        <row r="286">
          <cell r="A286" t="str">
            <v>EESD-ENVIRO</v>
          </cell>
          <cell r="B286" t="str">
            <v>EVK2-CT-2000-00071</v>
          </cell>
          <cell r="C286" t="str">
            <v>1.1.4.-2.</v>
          </cell>
          <cell r="D286" t="str">
            <v>Research Projects</v>
          </cell>
          <cell r="E286" t="str">
            <v>System for observation of greenhouse gases in europe (SOGE)</v>
          </cell>
          <cell r="F286">
            <v>1764481</v>
          </cell>
          <cell r="G286">
            <v>1129828</v>
          </cell>
          <cell r="H286">
            <v>36838</v>
          </cell>
          <cell r="I286">
            <v>7</v>
          </cell>
          <cell r="J286">
            <v>2</v>
          </cell>
          <cell r="K286" t="str">
            <v>Prime Contractor</v>
          </cell>
          <cell r="L286" t="str">
            <v>NILU</v>
          </cell>
          <cell r="M286" t="str">
            <v>Instituttveien 18</v>
          </cell>
          <cell r="N286" t="str">
            <v>2027</v>
          </cell>
          <cell r="O286" t="str">
            <v>KJELLER</v>
          </cell>
          <cell r="P286" t="str">
            <v>NO</v>
          </cell>
          <cell r="R286">
            <v>531732</v>
          </cell>
          <cell r="S286">
            <v>265866</v>
          </cell>
          <cell r="T286" t="str">
            <v>REC</v>
          </cell>
          <cell r="U286" t="str">
            <v>PNP</v>
          </cell>
          <cell r="V286" t="str">
            <v>RPN</v>
          </cell>
        </row>
        <row r="287">
          <cell r="A287" t="str">
            <v>EESD-ENVIRO</v>
          </cell>
          <cell r="B287" t="str">
            <v>EVK2-CT-2000-00071</v>
          </cell>
          <cell r="C287" t="str">
            <v>1.1.4.-2.</v>
          </cell>
          <cell r="D287" t="str">
            <v>Research Projects</v>
          </cell>
          <cell r="E287" t="str">
            <v>System for observation of greenhouse gases in europe (SOGE)</v>
          </cell>
          <cell r="F287">
            <v>1764481</v>
          </cell>
          <cell r="G287">
            <v>1129828</v>
          </cell>
          <cell r="H287">
            <v>36838</v>
          </cell>
          <cell r="I287">
            <v>7</v>
          </cell>
          <cell r="K287" t="str">
            <v>Principal Contractor</v>
          </cell>
          <cell r="L287" t="str">
            <v>University of Oslo</v>
          </cell>
          <cell r="M287" t="str">
            <v>Problemveien 1</v>
          </cell>
          <cell r="N287" t="str">
            <v>0316</v>
          </cell>
          <cell r="O287" t="str">
            <v>OSLO</v>
          </cell>
          <cell r="P287" t="str">
            <v>NO</v>
          </cell>
          <cell r="Q287" t="str">
            <v>N/A</v>
          </cell>
          <cell r="R287">
            <v>164400</v>
          </cell>
          <cell r="S287">
            <v>164400</v>
          </cell>
          <cell r="T287" t="str">
            <v>HES</v>
          </cell>
          <cell r="U287" t="str">
            <v>GOV</v>
          </cell>
          <cell r="V287" t="str">
            <v>HES</v>
          </cell>
        </row>
        <row r="288">
          <cell r="A288" t="str">
            <v>EESD-ENVIRO</v>
          </cell>
          <cell r="B288" t="str">
            <v>EVK2-CT-2000-00072</v>
          </cell>
          <cell r="C288" t="str">
            <v>1.1.4.-2.</v>
          </cell>
          <cell r="D288" t="str">
            <v>Research Projects</v>
          </cell>
          <cell r="E288" t="str">
            <v>Mapping of polar stratospheric clouds and ozone levels relevant to the region of europe (MAPSCORE)</v>
          </cell>
          <cell r="F288">
            <v>2204246</v>
          </cell>
          <cell r="G288">
            <v>1477423</v>
          </cell>
          <cell r="H288">
            <v>36866</v>
          </cell>
          <cell r="I288">
            <v>12</v>
          </cell>
          <cell r="J288">
            <v>1</v>
          </cell>
          <cell r="K288" t="str">
            <v>Principal Contractor</v>
          </cell>
          <cell r="L288" t="str">
            <v>NILU</v>
          </cell>
          <cell r="M288" t="str">
            <v>Instituttveien 18</v>
          </cell>
          <cell r="N288" t="str">
            <v>2027</v>
          </cell>
          <cell r="O288" t="str">
            <v>KJELLER</v>
          </cell>
          <cell r="P288" t="str">
            <v>NO</v>
          </cell>
          <cell r="R288">
            <v>228000</v>
          </cell>
          <cell r="S288">
            <v>228000</v>
          </cell>
          <cell r="T288" t="str">
            <v>REC</v>
          </cell>
          <cell r="U288" t="str">
            <v>PNP</v>
          </cell>
          <cell r="V288" t="str">
            <v>RPN</v>
          </cell>
        </row>
        <row r="289">
          <cell r="A289" t="str">
            <v>EESD-ENVIRO</v>
          </cell>
          <cell r="B289" t="str">
            <v>EVK2-CT-2000-00077</v>
          </cell>
          <cell r="C289" t="str">
            <v>1.1.4.-2.</v>
          </cell>
          <cell r="D289" t="str">
            <v>Research Projects</v>
          </cell>
          <cell r="E289" t="str">
            <v>European project for ice coring in antarctica (EPICA)</v>
          </cell>
          <cell r="F289">
            <v>7058344</v>
          </cell>
          <cell r="G289">
            <v>2406164</v>
          </cell>
          <cell r="H289">
            <v>37080</v>
          </cell>
          <cell r="I289">
            <v>13</v>
          </cell>
          <cell r="J289">
            <v>1</v>
          </cell>
          <cell r="K289" t="str">
            <v>Principal Contractor</v>
          </cell>
          <cell r="L289" t="str">
            <v>NORWEGIAN POLAR INSTITUTE OF THE MINISTRY OF ENVIRONMENT</v>
          </cell>
          <cell r="M289" t="str">
            <v>Hjalmar Johansens G. 14</v>
          </cell>
          <cell r="N289" t="str">
            <v>9296</v>
          </cell>
          <cell r="O289" t="str">
            <v>TROMSOE</v>
          </cell>
          <cell r="P289" t="str">
            <v>NO</v>
          </cell>
          <cell r="R289">
            <v>479144</v>
          </cell>
          <cell r="S289">
            <v>71871</v>
          </cell>
          <cell r="T289" t="str">
            <v>REC</v>
          </cell>
          <cell r="U289" t="str">
            <v>GOV</v>
          </cell>
          <cell r="V289" t="str">
            <v>RPU</v>
          </cell>
        </row>
        <row r="290">
          <cell r="A290" t="str">
            <v>EESD-ENVIRO</v>
          </cell>
          <cell r="B290" t="str">
            <v>EVK2-CT-2000-00078</v>
          </cell>
          <cell r="C290" t="str">
            <v>1.1.4.-2.</v>
          </cell>
          <cell r="D290" t="str">
            <v>Research Projects</v>
          </cell>
          <cell r="E290" t="str">
            <v>Arctic ice cover simulation experiment (AICSEX)</v>
          </cell>
          <cell r="F290">
            <v>2424255</v>
          </cell>
          <cell r="G290">
            <v>1665987</v>
          </cell>
          <cell r="H290">
            <v>36865</v>
          </cell>
          <cell r="I290">
            <v>7</v>
          </cell>
          <cell r="K290" t="str">
            <v>Prime Contractor</v>
          </cell>
          <cell r="L290" t="str">
            <v>NANSEN ENVIRONMENTAL AND REMOTE SENSING CENTER</v>
          </cell>
          <cell r="M290" t="str">
            <v>Edvard Griegsvej 3a</v>
          </cell>
          <cell r="N290" t="str">
            <v>5059</v>
          </cell>
          <cell r="O290" t="str">
            <v>BERGEN</v>
          </cell>
          <cell r="P290" t="str">
            <v>NO</v>
          </cell>
          <cell r="R290">
            <v>929797</v>
          </cell>
          <cell r="S290">
            <v>464897</v>
          </cell>
          <cell r="T290" t="str">
            <v>REC</v>
          </cell>
          <cell r="U290" t="str">
            <v>PNP</v>
          </cell>
          <cell r="V290" t="str">
            <v>RPN</v>
          </cell>
        </row>
        <row r="291">
          <cell r="A291" t="str">
            <v>EESD-ENVIRO</v>
          </cell>
          <cell r="B291" t="str">
            <v>EVK2-CT-2000-00078</v>
          </cell>
          <cell r="C291" t="str">
            <v>1.1.4.-2.</v>
          </cell>
          <cell r="D291" t="str">
            <v>Research Projects</v>
          </cell>
          <cell r="E291" t="str">
            <v>Arctic ice cover simulation experiment (AICSEX)</v>
          </cell>
          <cell r="F291">
            <v>2424255</v>
          </cell>
          <cell r="G291">
            <v>1665987</v>
          </cell>
          <cell r="H291">
            <v>36865</v>
          </cell>
          <cell r="I291">
            <v>7</v>
          </cell>
          <cell r="J291">
            <v>2</v>
          </cell>
          <cell r="K291" t="str">
            <v>Principal Contractor</v>
          </cell>
          <cell r="L291" t="str">
            <v xml:space="preserve">SNF </v>
          </cell>
          <cell r="M291" t="str">
            <v>Breiviksveien 40</v>
          </cell>
          <cell r="N291" t="str">
            <v>5045</v>
          </cell>
          <cell r="O291" t="str">
            <v>BERGEN - SANDVIKEN</v>
          </cell>
          <cell r="P291" t="str">
            <v>NO</v>
          </cell>
          <cell r="R291">
            <v>176000</v>
          </cell>
          <cell r="S291">
            <v>88000</v>
          </cell>
          <cell r="T291" t="str">
            <v>REC</v>
          </cell>
          <cell r="U291" t="str">
            <v>PNP</v>
          </cell>
          <cell r="V291" t="str">
            <v>RPN</v>
          </cell>
        </row>
        <row r="292">
          <cell r="A292" t="str">
            <v>EESD-ENVIRO</v>
          </cell>
          <cell r="B292" t="str">
            <v>EVK2-CT-2000-00079</v>
          </cell>
          <cell r="C292" t="str">
            <v>1.1.4.-2.</v>
          </cell>
          <cell r="D292" t="str">
            <v>Research Projects</v>
          </cell>
          <cell r="E292" t="str">
            <v>Institutional interaction - how to prevent conflicts and enhance synergies between international and EU environmental institutions (INTERACTION)</v>
          </cell>
          <cell r="F292">
            <v>814368</v>
          </cell>
          <cell r="G292">
            <v>390045</v>
          </cell>
          <cell r="H292">
            <v>36838</v>
          </cell>
          <cell r="I292">
            <v>4</v>
          </cell>
          <cell r="J292">
            <v>1</v>
          </cell>
          <cell r="K292" t="str">
            <v>Principal Contractor</v>
          </cell>
          <cell r="L292" t="str">
            <v>FRIDTJOF NANSEN INSTITUTE</v>
          </cell>
          <cell r="M292" t="str">
            <v>Fridtjof Nansens vei 17</v>
          </cell>
          <cell r="N292" t="str">
            <v>1326</v>
          </cell>
          <cell r="O292" t="str">
            <v>LYSAKER</v>
          </cell>
          <cell r="P292" t="str">
            <v>NO</v>
          </cell>
          <cell r="R292">
            <v>187656</v>
          </cell>
          <cell r="S292">
            <v>93828</v>
          </cell>
          <cell r="T292" t="str">
            <v>REC</v>
          </cell>
          <cell r="U292" t="str">
            <v>PNP</v>
          </cell>
          <cell r="V292" t="str">
            <v>RPN</v>
          </cell>
        </row>
        <row r="293">
          <cell r="A293" t="str">
            <v>EESD-ENVIRO</v>
          </cell>
          <cell r="B293" t="str">
            <v>EVK2-CT-2000-00080</v>
          </cell>
          <cell r="C293" t="str">
            <v>1.1.4.-2.</v>
          </cell>
          <cell r="D293" t="str">
            <v>Research Projects</v>
          </cell>
          <cell r="E293" t="str">
            <v>Tracer and circulation in the nordic seas region (TRACTOR)</v>
          </cell>
          <cell r="F293">
            <v>2342632</v>
          </cell>
          <cell r="G293">
            <v>1887530</v>
          </cell>
          <cell r="H293">
            <v>36896</v>
          </cell>
          <cell r="I293">
            <v>7</v>
          </cell>
          <cell r="J293">
            <v>3</v>
          </cell>
          <cell r="K293" t="str">
            <v>Principal Contractor</v>
          </cell>
          <cell r="L293" t="str">
            <v>NANSEN ENVIRONMENTAL AND REMOTE SENSING CENTER</v>
          </cell>
          <cell r="M293" t="str">
            <v>Edvard Griegsvej 3a</v>
          </cell>
          <cell r="N293" t="str">
            <v>5059</v>
          </cell>
          <cell r="O293" t="str">
            <v>BERGEN</v>
          </cell>
          <cell r="P293" t="str">
            <v>NO</v>
          </cell>
          <cell r="R293">
            <v>305398</v>
          </cell>
          <cell r="S293">
            <v>152699</v>
          </cell>
          <cell r="T293" t="str">
            <v>REC</v>
          </cell>
          <cell r="U293" t="str">
            <v>PNP</v>
          </cell>
          <cell r="V293" t="str">
            <v>RPN</v>
          </cell>
        </row>
        <row r="294">
          <cell r="A294" t="str">
            <v>EESD-ENVIRO</v>
          </cell>
          <cell r="B294" t="str">
            <v>EVK2-CT-2000-00080</v>
          </cell>
          <cell r="C294" t="str">
            <v>1.1.4.-2.</v>
          </cell>
          <cell r="D294" t="str">
            <v>Research Projects</v>
          </cell>
          <cell r="E294" t="str">
            <v>Tracer and circulation in the nordic seas region (TRACTOR)</v>
          </cell>
          <cell r="F294">
            <v>2342632</v>
          </cell>
          <cell r="G294">
            <v>1887530</v>
          </cell>
          <cell r="H294">
            <v>36896</v>
          </cell>
          <cell r="I294">
            <v>7</v>
          </cell>
          <cell r="K294" t="str">
            <v>Principal Contractor</v>
          </cell>
          <cell r="L294" t="str">
            <v>NORWEGIAN POLAR INSTITUTE OF THE MINISTRY OF ENVIRONMENT</v>
          </cell>
          <cell r="M294" t="str">
            <v>Hjalmar Johansens G. 14</v>
          </cell>
          <cell r="N294" t="str">
            <v>9296</v>
          </cell>
          <cell r="O294" t="str">
            <v>TROMSOE</v>
          </cell>
          <cell r="P294" t="str">
            <v>NO</v>
          </cell>
          <cell r="R294">
            <v>215061</v>
          </cell>
          <cell r="S294">
            <v>107050</v>
          </cell>
          <cell r="T294" t="str">
            <v>REC</v>
          </cell>
          <cell r="U294" t="str">
            <v>GOV</v>
          </cell>
          <cell r="V294" t="str">
            <v>RPU</v>
          </cell>
        </row>
        <row r="295">
          <cell r="A295" t="str">
            <v>EESD-ENVIRO</v>
          </cell>
          <cell r="B295" t="str">
            <v>EVK2-CT-2000-00080</v>
          </cell>
          <cell r="C295" t="str">
            <v>1.1.4.-2.</v>
          </cell>
          <cell r="D295" t="str">
            <v>Research Projects</v>
          </cell>
          <cell r="E295" t="str">
            <v>Tracer and circulation in the nordic seas region (TRACTOR)</v>
          </cell>
          <cell r="F295">
            <v>2342632</v>
          </cell>
          <cell r="G295">
            <v>1887530</v>
          </cell>
          <cell r="H295">
            <v>36896</v>
          </cell>
          <cell r="I295">
            <v>7</v>
          </cell>
          <cell r="K295" t="str">
            <v>Prime Contractor</v>
          </cell>
          <cell r="L295" t="str">
            <v xml:space="preserve">University of Bergen </v>
          </cell>
          <cell r="M295" t="str">
            <v>Prof. Keysersgt. 8</v>
          </cell>
          <cell r="N295" t="str">
            <v>5020</v>
          </cell>
          <cell r="O295" t="str">
            <v>BERGEN</v>
          </cell>
          <cell r="P295" t="str">
            <v>NO</v>
          </cell>
          <cell r="Q295" t="str">
            <v>N/A</v>
          </cell>
          <cell r="R295">
            <v>542932</v>
          </cell>
          <cell r="S295">
            <v>542932</v>
          </cell>
          <cell r="T295" t="str">
            <v>HES</v>
          </cell>
          <cell r="U295" t="str">
            <v>GOV</v>
          </cell>
          <cell r="V295" t="str">
            <v>HES</v>
          </cell>
        </row>
        <row r="296">
          <cell r="A296" t="str">
            <v>EESD-ENVIRO</v>
          </cell>
          <cell r="B296" t="str">
            <v>EVK2-CT-2000-00086</v>
          </cell>
          <cell r="C296" t="str">
            <v>1.1.4.-2.</v>
          </cell>
          <cell r="D296" t="str">
            <v>Research Projects</v>
          </cell>
          <cell r="E296" t="str">
            <v>Biodiversity and Economics for Conservation (BIOECON)</v>
          </cell>
          <cell r="F296">
            <v>1640229</v>
          </cell>
          <cell r="G296">
            <v>1530672</v>
          </cell>
          <cell r="H296">
            <v>36915</v>
          </cell>
          <cell r="I296">
            <v>11</v>
          </cell>
          <cell r="J296">
            <v>1</v>
          </cell>
          <cell r="K296" t="str">
            <v>Principal Contractor</v>
          </cell>
          <cell r="L296" t="str">
            <v>NTNU</v>
          </cell>
          <cell r="M296" t="str">
            <v>Gloeshaugen</v>
          </cell>
          <cell r="N296" t="str">
            <v>7491</v>
          </cell>
          <cell r="O296" t="str">
            <v>TRONDHEIM</v>
          </cell>
          <cell r="P296" t="str">
            <v>NO</v>
          </cell>
          <cell r="R296">
            <v>123000</v>
          </cell>
          <cell r="S296">
            <v>123000</v>
          </cell>
          <cell r="T296" t="str">
            <v>HES</v>
          </cell>
          <cell r="U296" t="str">
            <v>GOV</v>
          </cell>
          <cell r="V296" t="str">
            <v>HES</v>
          </cell>
        </row>
        <row r="297">
          <cell r="A297" t="str">
            <v>EESD-ENVIRO</v>
          </cell>
          <cell r="B297" t="str">
            <v>EVK2-CT-2000-00088</v>
          </cell>
          <cell r="C297" t="str">
            <v>1.1.4.-2.</v>
          </cell>
          <cell r="D297" t="str">
            <v>Research Projects</v>
          </cell>
          <cell r="E297" t="str">
            <v>Carbon variability studies by ships of opportunity (CAVASSOO)</v>
          </cell>
          <cell r="F297">
            <v>2037467</v>
          </cell>
          <cell r="G297">
            <v>1517787</v>
          </cell>
          <cell r="H297">
            <v>36847</v>
          </cell>
          <cell r="I297">
            <v>5</v>
          </cell>
          <cell r="J297">
            <v>1</v>
          </cell>
          <cell r="K297" t="str">
            <v>Principal Contractor</v>
          </cell>
          <cell r="L297" t="str">
            <v xml:space="preserve">University of Bergen </v>
          </cell>
          <cell r="M297" t="str">
            <v>Prof. Keysersgt. 8</v>
          </cell>
          <cell r="N297" t="str">
            <v>5020</v>
          </cell>
          <cell r="O297" t="str">
            <v>BERGEN</v>
          </cell>
          <cell r="P297" t="str">
            <v>NO</v>
          </cell>
          <cell r="Q297" t="str">
            <v>N/A</v>
          </cell>
          <cell r="R297">
            <v>252001</v>
          </cell>
          <cell r="S297">
            <v>252001</v>
          </cell>
          <cell r="T297" t="str">
            <v>HES</v>
          </cell>
          <cell r="U297" t="str">
            <v>GOV</v>
          </cell>
          <cell r="V297" t="str">
            <v>HES</v>
          </cell>
        </row>
        <row r="298">
          <cell r="A298" t="str">
            <v>EESD-ENVIRO</v>
          </cell>
          <cell r="B298" t="str">
            <v>EVK2-CT-2000-00092</v>
          </cell>
          <cell r="C298" t="str">
            <v>1.1.4.-2.</v>
          </cell>
          <cell r="D298" t="str">
            <v>Research Projects</v>
          </cell>
          <cell r="E298" t="str">
            <v>Harmful algal bloom expert system (HABES)</v>
          </cell>
          <cell r="F298">
            <v>2354300</v>
          </cell>
          <cell r="G298">
            <v>1556670</v>
          </cell>
          <cell r="H298">
            <v>36949</v>
          </cell>
          <cell r="I298">
            <v>14</v>
          </cell>
          <cell r="J298">
            <v>1</v>
          </cell>
          <cell r="K298" t="str">
            <v>Principal Contractor</v>
          </cell>
          <cell r="L298" t="str">
            <v>HAVFORSKNINGSINSTITUTTET</v>
          </cell>
          <cell r="M298" t="str">
            <v>Nordnesparken 2</v>
          </cell>
          <cell r="N298" t="str">
            <v>5817</v>
          </cell>
          <cell r="O298" t="str">
            <v>BERGEN</v>
          </cell>
          <cell r="P298" t="str">
            <v>NO</v>
          </cell>
          <cell r="R298">
            <v>36000</v>
          </cell>
          <cell r="S298">
            <v>18000</v>
          </cell>
          <cell r="T298" t="str">
            <v>REC</v>
          </cell>
          <cell r="U298" t="str">
            <v>GOV</v>
          </cell>
          <cell r="V298" t="str">
            <v>RPU</v>
          </cell>
        </row>
        <row r="299">
          <cell r="A299" t="str">
            <v>EESD-ENVIRO</v>
          </cell>
          <cell r="B299" t="str">
            <v>EVK2-CT-2000-20003</v>
          </cell>
          <cell r="C299" t="str">
            <v>1.1.4.-2.</v>
          </cell>
          <cell r="D299" t="str">
            <v>Concerted Actions</v>
          </cell>
          <cell r="E299" t="str">
            <v>Concerted action on tradeable permits (CATEP)</v>
          </cell>
          <cell r="F299">
            <v>522800</v>
          </cell>
          <cell r="G299">
            <v>522800</v>
          </cell>
          <cell r="H299">
            <v>36860</v>
          </cell>
          <cell r="I299">
            <v>11</v>
          </cell>
          <cell r="J299">
            <v>1</v>
          </cell>
          <cell r="K299" t="str">
            <v>Member</v>
          </cell>
          <cell r="L299" t="str">
            <v>CENTER FOR INTERNATIONAL CLIMATE AND ENVIRONMENTAL RESEARCH OSLO</v>
          </cell>
          <cell r="M299" t="str">
            <v>Blindern</v>
          </cell>
          <cell r="N299" t="str">
            <v>0318</v>
          </cell>
          <cell r="O299" t="str">
            <v>OSLO</v>
          </cell>
          <cell r="P299" t="str">
            <v>NO</v>
          </cell>
          <cell r="Q299" t="str">
            <v>N/A</v>
          </cell>
          <cell r="R299">
            <v>10800</v>
          </cell>
          <cell r="S299">
            <v>10800</v>
          </cell>
          <cell r="T299" t="str">
            <v>REC</v>
          </cell>
          <cell r="U299" t="str">
            <v>PNP</v>
          </cell>
          <cell r="V299" t="str">
            <v>RPN</v>
          </cell>
        </row>
        <row r="300">
          <cell r="A300" t="str">
            <v>EESD-ENVIRO</v>
          </cell>
          <cell r="B300" t="str">
            <v>EVK2-CT-2000-20007</v>
          </cell>
          <cell r="C300" t="str">
            <v>1.1.4.-2.</v>
          </cell>
          <cell r="D300" t="str">
            <v>Thematic Network</v>
          </cell>
          <cell r="E300" t="str">
            <v>Scandinavian/north european nework of terrestrial field bases (SCANNET)</v>
          </cell>
          <cell r="F300">
            <v>775165</v>
          </cell>
          <cell r="G300">
            <v>775165</v>
          </cell>
          <cell r="H300">
            <v>36906</v>
          </cell>
          <cell r="I300">
            <v>9</v>
          </cell>
          <cell r="J300">
            <v>2</v>
          </cell>
          <cell r="K300" t="str">
            <v>Principal Contractor</v>
          </cell>
          <cell r="L300" t="str">
            <v>NIVA   NORWEGIAN INSTITUTE FOR WATER RESEARCH</v>
          </cell>
          <cell r="M300" t="str">
            <v>Brekkeveien 19</v>
          </cell>
          <cell r="N300" t="str">
            <v>0411</v>
          </cell>
          <cell r="O300" t="str">
            <v>OSLO</v>
          </cell>
          <cell r="P300" t="str">
            <v>NO</v>
          </cell>
          <cell r="Q300" t="str">
            <v>N/A</v>
          </cell>
          <cell r="R300">
            <v>63648</v>
          </cell>
          <cell r="S300">
            <v>63648</v>
          </cell>
          <cell r="T300" t="str">
            <v>REC</v>
          </cell>
          <cell r="U300" t="str">
            <v>PNP</v>
          </cell>
          <cell r="V300" t="str">
            <v>RPN</v>
          </cell>
        </row>
        <row r="301">
          <cell r="A301" t="str">
            <v>EESD-ENVIRO</v>
          </cell>
          <cell r="B301" t="str">
            <v>EVK2-CT-2000-20007</v>
          </cell>
          <cell r="C301" t="str">
            <v>1.1.4.-2.</v>
          </cell>
          <cell r="D301" t="str">
            <v>Thematic Network</v>
          </cell>
          <cell r="E301" t="str">
            <v>Scandinavian/north european nework of terrestrial field bases (SCANNET)</v>
          </cell>
          <cell r="F301">
            <v>775165</v>
          </cell>
          <cell r="G301">
            <v>775165</v>
          </cell>
          <cell r="H301">
            <v>36906</v>
          </cell>
          <cell r="I301">
            <v>9</v>
          </cell>
          <cell r="K301" t="str">
            <v>Principal Contractor</v>
          </cell>
          <cell r="L301" t="str">
            <v>NORWEGIAN POLAR INSTITUTE OF THE MINISTRY OF ENVIRONMENT</v>
          </cell>
          <cell r="M301" t="str">
            <v>Hjalmar Johansens G. 14</v>
          </cell>
          <cell r="N301" t="str">
            <v>9296</v>
          </cell>
          <cell r="O301" t="str">
            <v>TROMSOE</v>
          </cell>
          <cell r="P301" t="str">
            <v>NO</v>
          </cell>
          <cell r="R301">
            <v>103680</v>
          </cell>
          <cell r="S301">
            <v>103680</v>
          </cell>
          <cell r="T301" t="str">
            <v>REC</v>
          </cell>
          <cell r="U301" t="str">
            <v>GOV</v>
          </cell>
          <cell r="V301" t="str">
            <v>RPU</v>
          </cell>
        </row>
        <row r="302">
          <cell r="A302" t="str">
            <v>EESD-ENVIRO</v>
          </cell>
          <cell r="B302" t="str">
            <v>EVK2-CT-2000-35006</v>
          </cell>
          <cell r="C302" t="str">
            <v>1.1.4.-2.</v>
          </cell>
          <cell r="D302" t="str">
            <v>Exploratory Awards</v>
          </cell>
          <cell r="E302" t="str">
            <v>Development of a low-cost permanently installed microelectronic monitoring system for process plant</v>
          </cell>
          <cell r="F302">
            <v>30000</v>
          </cell>
          <cell r="G302">
            <v>22500</v>
          </cell>
          <cell r="H302">
            <v>36970</v>
          </cell>
          <cell r="I302">
            <v>2</v>
          </cell>
          <cell r="J302">
            <v>1</v>
          </cell>
          <cell r="K302" t="str">
            <v>Principal Contractor</v>
          </cell>
          <cell r="L302" t="str">
            <v>OFFTEK A.S.</v>
          </cell>
          <cell r="M302" t="str">
            <v>Stortingsgata 12</v>
          </cell>
          <cell r="N302" t="str">
            <v>0161</v>
          </cell>
          <cell r="O302" t="str">
            <v>OSLO</v>
          </cell>
          <cell r="P302" t="str">
            <v>NO</v>
          </cell>
          <cell r="Q302" t="str">
            <v>N/A</v>
          </cell>
          <cell r="R302">
            <v>0</v>
          </cell>
          <cell r="S302">
            <v>0</v>
          </cell>
          <cell r="T302" t="str">
            <v>OTH</v>
          </cell>
          <cell r="U302" t="str">
            <v>PRC</v>
          </cell>
          <cell r="V302" t="str">
            <v>BES</v>
          </cell>
        </row>
        <row r="303">
          <cell r="A303" t="str">
            <v>EESD-ENVIRO</v>
          </cell>
          <cell r="B303" t="str">
            <v>EVK2-CT-2000-80006</v>
          </cell>
          <cell r="C303" t="str">
            <v>1.1.4.-2.</v>
          </cell>
          <cell r="D303" t="str">
            <v>Classical Accompanying Measures</v>
          </cell>
          <cell r="E303" t="str">
            <v>A EUROPEAN CONSORTIUM FOR PARTICIPATION IN THE IDEAL PROJECT (EURO-IDEAL)</v>
          </cell>
          <cell r="F303">
            <v>126504</v>
          </cell>
          <cell r="G303">
            <v>126504</v>
          </cell>
          <cell r="H303">
            <v>36950</v>
          </cell>
          <cell r="I303">
            <v>11</v>
          </cell>
          <cell r="J303">
            <v>1</v>
          </cell>
          <cell r="K303" t="str">
            <v>Prime Contractor</v>
          </cell>
          <cell r="L303" t="str">
            <v xml:space="preserve">University of Bergen </v>
          </cell>
          <cell r="M303" t="str">
            <v>Prof. Keysersgt. 8</v>
          </cell>
          <cell r="N303" t="str">
            <v>5020</v>
          </cell>
          <cell r="O303" t="str">
            <v>BERGEN</v>
          </cell>
          <cell r="P303" t="str">
            <v>NO</v>
          </cell>
          <cell r="Q303" t="str">
            <v>N/A</v>
          </cell>
          <cell r="R303">
            <v>53280</v>
          </cell>
          <cell r="S303">
            <v>53280</v>
          </cell>
          <cell r="T303" t="str">
            <v>HES</v>
          </cell>
          <cell r="U303" t="str">
            <v>GOV</v>
          </cell>
          <cell r="V303" t="str">
            <v>HES</v>
          </cell>
        </row>
        <row r="304">
          <cell r="A304" t="str">
            <v>EESD-ENVIRO</v>
          </cell>
          <cell r="B304" t="str">
            <v>EVK2-CT-2001-00102</v>
          </cell>
          <cell r="C304" t="str">
            <v>1.1.4.-2.</v>
          </cell>
          <cell r="D304" t="str">
            <v>Research Projects</v>
          </cell>
          <cell r="E304" t="str">
            <v>Towards the Prediction of Stratospheric Ozone III : The Partitioning of the NOy Components</v>
          </cell>
          <cell r="F304">
            <v>2718129</v>
          </cell>
          <cell r="G304">
            <v>1843870</v>
          </cell>
          <cell r="H304">
            <v>37228</v>
          </cell>
          <cell r="I304">
            <v>12</v>
          </cell>
          <cell r="J304">
            <v>1</v>
          </cell>
          <cell r="K304" t="str">
            <v>Principal Contractor</v>
          </cell>
          <cell r="L304" t="str">
            <v>NILU</v>
          </cell>
          <cell r="M304" t="str">
            <v>Instituttveien 18</v>
          </cell>
          <cell r="N304" t="str">
            <v>2027</v>
          </cell>
          <cell r="O304" t="str">
            <v>KJELLER</v>
          </cell>
          <cell r="P304" t="str">
            <v>NO</v>
          </cell>
          <cell r="R304">
            <v>284891</v>
          </cell>
          <cell r="S304">
            <v>142445</v>
          </cell>
          <cell r="T304" t="str">
            <v>REC</v>
          </cell>
          <cell r="U304" t="str">
            <v>PNP</v>
          </cell>
          <cell r="V304" t="str">
            <v>RPN</v>
          </cell>
        </row>
        <row r="305">
          <cell r="A305" t="str">
            <v>EESD-ENVIRO</v>
          </cell>
          <cell r="B305" t="str">
            <v>EVK2-CT-2001-00103</v>
          </cell>
          <cell r="C305" t="str">
            <v>1.1.4.-2.</v>
          </cell>
          <cell r="D305" t="str">
            <v>Research Projects</v>
          </cell>
          <cell r="E305" t="str">
            <v>Scenario of aircraft emissions and impact studies on chemistry and climate</v>
          </cell>
          <cell r="F305">
            <v>2165622</v>
          </cell>
          <cell r="G305">
            <v>1293877</v>
          </cell>
          <cell r="H305">
            <v>37286</v>
          </cell>
          <cell r="I305">
            <v>10</v>
          </cell>
          <cell r="J305">
            <v>1</v>
          </cell>
          <cell r="K305" t="str">
            <v>Principal Contractor</v>
          </cell>
          <cell r="L305" t="str">
            <v>University of Oslo</v>
          </cell>
          <cell r="M305" t="str">
            <v>Problemveien 1</v>
          </cell>
          <cell r="N305" t="str">
            <v>0316</v>
          </cell>
          <cell r="O305" t="str">
            <v>OSLO</v>
          </cell>
          <cell r="P305" t="str">
            <v>NO</v>
          </cell>
          <cell r="Q305" t="str">
            <v>N/A</v>
          </cell>
          <cell r="R305">
            <v>169942</v>
          </cell>
          <cell r="S305">
            <v>169942</v>
          </cell>
          <cell r="T305" t="str">
            <v>HES</v>
          </cell>
          <cell r="U305" t="str">
            <v>GOV</v>
          </cell>
          <cell r="V305" t="str">
            <v>HES</v>
          </cell>
        </row>
        <row r="306">
          <cell r="A306" t="str">
            <v>EESD-ENVIRO</v>
          </cell>
          <cell r="B306" t="str">
            <v>EVK2-CT-2001-00106</v>
          </cell>
          <cell r="C306" t="str">
            <v>1.1.4.-2.</v>
          </cell>
          <cell r="D306" t="str">
            <v>Research Projects</v>
          </cell>
          <cell r="E306" t="str">
            <v>Nitrogen oxides emissions from European forest ecosystems</v>
          </cell>
          <cell r="F306">
            <v>3081899</v>
          </cell>
          <cell r="G306">
            <v>1773438</v>
          </cell>
          <cell r="H306">
            <v>37172</v>
          </cell>
          <cell r="I306">
            <v>9</v>
          </cell>
          <cell r="J306">
            <v>1</v>
          </cell>
          <cell r="K306" t="str">
            <v>Principal Contractor</v>
          </cell>
          <cell r="L306" t="str">
            <v>NORWEGIAN METEOROLOGICAL OFFICE</v>
          </cell>
          <cell r="M306" t="str">
            <v>Niels Henrik Abelsvej 40</v>
          </cell>
          <cell r="N306" t="str">
            <v>0313</v>
          </cell>
          <cell r="O306" t="str">
            <v>OSLO</v>
          </cell>
          <cell r="P306" t="str">
            <v>NO</v>
          </cell>
          <cell r="Q306" t="str">
            <v>N/A</v>
          </cell>
          <cell r="R306">
            <v>146750</v>
          </cell>
          <cell r="S306">
            <v>73375</v>
          </cell>
          <cell r="T306" t="str">
            <v>REC</v>
          </cell>
          <cell r="U306" t="str">
            <v>GOV</v>
          </cell>
          <cell r="V306" t="str">
            <v>RPU</v>
          </cell>
        </row>
        <row r="307">
          <cell r="A307" t="str">
            <v>EESD-ENVIRO</v>
          </cell>
          <cell r="B307" t="str">
            <v>EVK2-CT-2001-00107</v>
          </cell>
          <cell r="C307" t="str">
            <v>1.1.4.-2.</v>
          </cell>
          <cell r="D307" t="str">
            <v>Research Projects</v>
          </cell>
          <cell r="E307" t="str">
            <v>BIOGENIC AEROSOLS AND AIR QUALITY IN THE MEDITERRANEAN AREA</v>
          </cell>
          <cell r="F307">
            <v>2273659</v>
          </cell>
          <cell r="G307">
            <v>1433769</v>
          </cell>
          <cell r="H307">
            <v>37194</v>
          </cell>
          <cell r="I307">
            <v>8</v>
          </cell>
          <cell r="J307">
            <v>1</v>
          </cell>
          <cell r="K307" t="str">
            <v>Principal Contractor</v>
          </cell>
          <cell r="L307" t="str">
            <v>NILU</v>
          </cell>
          <cell r="M307" t="str">
            <v>Instituttveien 18</v>
          </cell>
          <cell r="N307" t="str">
            <v>2027</v>
          </cell>
          <cell r="O307" t="str">
            <v>KJELLER</v>
          </cell>
          <cell r="P307" t="str">
            <v>NO</v>
          </cell>
          <cell r="R307">
            <v>398762</v>
          </cell>
          <cell r="S307">
            <v>199381</v>
          </cell>
          <cell r="T307" t="str">
            <v>REC</v>
          </cell>
          <cell r="U307" t="str">
            <v>PNP</v>
          </cell>
          <cell r="V307" t="str">
            <v>RPN</v>
          </cell>
        </row>
        <row r="308">
          <cell r="A308" t="str">
            <v>EESD-ENVIRO</v>
          </cell>
          <cell r="B308" t="str">
            <v>EVK2-CT-2001-00111</v>
          </cell>
          <cell r="C308" t="str">
            <v>1.1.4.-2.</v>
          </cell>
          <cell r="D308" t="str">
            <v>Research Projects</v>
          </cell>
          <cell r="E308" t="str">
            <v>Impact of tropical convection on the upper troposphere and lower stratosphere at global scale</v>
          </cell>
          <cell r="F308">
            <v>2952794</v>
          </cell>
          <cell r="G308">
            <v>1796582</v>
          </cell>
          <cell r="H308">
            <v>37287</v>
          </cell>
          <cell r="I308">
            <v>10</v>
          </cell>
          <cell r="J308">
            <v>1</v>
          </cell>
          <cell r="K308" t="str">
            <v>Principal Contractor</v>
          </cell>
          <cell r="L308" t="str">
            <v>NILU</v>
          </cell>
          <cell r="M308" t="str">
            <v>Instituttveien 18</v>
          </cell>
          <cell r="N308" t="str">
            <v>2027</v>
          </cell>
          <cell r="O308" t="str">
            <v>KJELLER</v>
          </cell>
          <cell r="P308" t="str">
            <v>NO</v>
          </cell>
          <cell r="R308">
            <v>168020</v>
          </cell>
          <cell r="S308">
            <v>84010</v>
          </cell>
          <cell r="T308" t="str">
            <v>REC</v>
          </cell>
          <cell r="U308" t="str">
            <v>PNP</v>
          </cell>
          <cell r="V308" t="str">
            <v>RPN</v>
          </cell>
        </row>
        <row r="309">
          <cell r="A309" t="str">
            <v>EESD-ENVIRO</v>
          </cell>
          <cell r="B309" t="str">
            <v>EVK2-CT-2001-00113</v>
          </cell>
          <cell r="C309" t="str">
            <v>1.1.4.-2.</v>
          </cell>
          <cell r="D309" t="str">
            <v>Research Projects</v>
          </cell>
          <cell r="E309" t="str">
            <v>Present and retrospective state of organic versus inorganic aerosol over Europe : implication for climate</v>
          </cell>
          <cell r="F309">
            <v>1734318</v>
          </cell>
          <cell r="G309">
            <v>1299965</v>
          </cell>
          <cell r="H309">
            <v>37216</v>
          </cell>
          <cell r="I309">
            <v>7</v>
          </cell>
          <cell r="J309">
            <v>1</v>
          </cell>
          <cell r="K309" t="str">
            <v>Principal Contractor</v>
          </cell>
          <cell r="L309" t="str">
            <v>NORWEGIAN METEOROLOGICAL OFFICE</v>
          </cell>
          <cell r="M309" t="str">
            <v>Niels Henrik Abelsvej 40</v>
          </cell>
          <cell r="N309" t="str">
            <v>0313</v>
          </cell>
          <cell r="O309" t="str">
            <v>OSLO</v>
          </cell>
          <cell r="P309" t="str">
            <v>NO</v>
          </cell>
          <cell r="Q309" t="str">
            <v>N/A</v>
          </cell>
          <cell r="R309">
            <v>178725</v>
          </cell>
          <cell r="S309">
            <v>89362</v>
          </cell>
          <cell r="T309" t="str">
            <v>REC</v>
          </cell>
          <cell r="U309" t="str">
            <v>GOV</v>
          </cell>
          <cell r="V309" t="str">
            <v>RPU</v>
          </cell>
        </row>
        <row r="310">
          <cell r="A310" t="str">
            <v>EESD-ENVIRO</v>
          </cell>
          <cell r="B310" t="str">
            <v>EVK2-CT-2001-00117</v>
          </cell>
          <cell r="C310" t="str">
            <v>1.1.4.-2.</v>
          </cell>
          <cell r="D310" t="str">
            <v>Research Projects</v>
          </cell>
          <cell r="E310" t="str">
            <v>ENHANCED OCEAN DATA ASSIMILATION AND CLIMATE PREDICTION</v>
          </cell>
          <cell r="F310">
            <v>3937276</v>
          </cell>
          <cell r="G310">
            <v>2487225</v>
          </cell>
          <cell r="H310">
            <v>37235</v>
          </cell>
          <cell r="I310">
            <v>10</v>
          </cell>
          <cell r="J310">
            <v>1</v>
          </cell>
          <cell r="K310" t="str">
            <v>Principal Contractor</v>
          </cell>
          <cell r="L310" t="str">
            <v>NANSEN ENVIRONMENTAL AND REMOTE SENSING CENTER</v>
          </cell>
          <cell r="M310" t="str">
            <v>Edvard Griegsvej 3a</v>
          </cell>
          <cell r="N310" t="str">
            <v>5059</v>
          </cell>
          <cell r="O310" t="str">
            <v>BERGEN</v>
          </cell>
          <cell r="P310" t="str">
            <v>NO</v>
          </cell>
          <cell r="R310">
            <v>467000</v>
          </cell>
          <cell r="S310">
            <v>233500</v>
          </cell>
          <cell r="T310" t="str">
            <v>REC</v>
          </cell>
          <cell r="U310" t="str">
            <v>PNP</v>
          </cell>
          <cell r="V310" t="str">
            <v>RPN</v>
          </cell>
        </row>
        <row r="311">
          <cell r="A311" t="str">
            <v>EESD-ENVIRO</v>
          </cell>
          <cell r="B311" t="str">
            <v>EVK2-CT-2001-00119</v>
          </cell>
          <cell r="C311" t="str">
            <v>1.1.4.-2.</v>
          </cell>
          <cell r="D311" t="str">
            <v>Research Projects</v>
          </cell>
          <cell r="E311" t="str">
            <v>EUROPEAN POLAR STRATOSPHERIC CLOUD AND LEE WAVE EXPERIMENT</v>
          </cell>
          <cell r="F311">
            <v>3287507</v>
          </cell>
          <cell r="G311">
            <v>1930305</v>
          </cell>
          <cell r="H311">
            <v>37224</v>
          </cell>
          <cell r="I311">
            <v>14</v>
          </cell>
          <cell r="J311">
            <v>1</v>
          </cell>
          <cell r="K311" t="str">
            <v>Principal Contractor</v>
          </cell>
          <cell r="L311" t="str">
            <v>NILU</v>
          </cell>
          <cell r="M311" t="str">
            <v>Instituttveien 18</v>
          </cell>
          <cell r="N311" t="str">
            <v>2027</v>
          </cell>
          <cell r="O311" t="str">
            <v>KJELLER</v>
          </cell>
          <cell r="P311" t="str">
            <v>NO</v>
          </cell>
          <cell r="R311">
            <v>60099</v>
          </cell>
          <cell r="S311">
            <v>30049</v>
          </cell>
          <cell r="T311" t="str">
            <v>REC</v>
          </cell>
          <cell r="U311" t="str">
            <v>PNP</v>
          </cell>
          <cell r="V311" t="str">
            <v>RPN</v>
          </cell>
        </row>
        <row r="312">
          <cell r="A312" t="str">
            <v>EESD-ENVIRO</v>
          </cell>
          <cell r="B312" t="str">
            <v>EVK2-CT-2001-00120</v>
          </cell>
          <cell r="C312" t="str">
            <v>1.1.4.-2.</v>
          </cell>
          <cell r="D312" t="str">
            <v>Research Projects</v>
          </cell>
          <cell r="E312" t="str">
            <v>Formaldehyde as a tracer of photooxidation in the Troposphere</v>
          </cell>
          <cell r="F312">
            <v>2640606</v>
          </cell>
          <cell r="G312">
            <v>1399988</v>
          </cell>
          <cell r="H312">
            <v>37175</v>
          </cell>
          <cell r="I312">
            <v>8</v>
          </cell>
          <cell r="J312">
            <v>2</v>
          </cell>
          <cell r="K312" t="str">
            <v>Prime Contractor</v>
          </cell>
          <cell r="L312" t="str">
            <v>NILU</v>
          </cell>
          <cell r="M312" t="str">
            <v>Instituttveien 18</v>
          </cell>
          <cell r="N312" t="str">
            <v>2027</v>
          </cell>
          <cell r="O312" t="str">
            <v>KJELLER</v>
          </cell>
          <cell r="P312" t="str">
            <v>NO</v>
          </cell>
          <cell r="R312">
            <v>700001</v>
          </cell>
          <cell r="S312">
            <v>350000</v>
          </cell>
          <cell r="T312" t="str">
            <v>REC</v>
          </cell>
          <cell r="U312" t="str">
            <v>PNP</v>
          </cell>
          <cell r="V312" t="str">
            <v>RPN</v>
          </cell>
        </row>
        <row r="313">
          <cell r="A313" t="str">
            <v>EESD-ENVIRO</v>
          </cell>
          <cell r="B313" t="str">
            <v>EVK2-CT-2001-00120</v>
          </cell>
          <cell r="C313" t="str">
            <v>1.1.4.-2.</v>
          </cell>
          <cell r="D313" t="str">
            <v>Research Projects</v>
          </cell>
          <cell r="E313" t="str">
            <v>Formaldehyde as a tracer of photooxidation in the Troposphere</v>
          </cell>
          <cell r="F313">
            <v>2640606</v>
          </cell>
          <cell r="G313">
            <v>1399988</v>
          </cell>
          <cell r="H313">
            <v>37175</v>
          </cell>
          <cell r="I313">
            <v>8</v>
          </cell>
          <cell r="K313" t="str">
            <v>Principal Contractor</v>
          </cell>
          <cell r="L313" t="str">
            <v>University of Oslo</v>
          </cell>
          <cell r="M313" t="str">
            <v>Problemveien 1</v>
          </cell>
          <cell r="N313" t="str">
            <v>0316</v>
          </cell>
          <cell r="O313" t="str">
            <v>OSLO</v>
          </cell>
          <cell r="P313" t="str">
            <v>NO</v>
          </cell>
          <cell r="Q313" t="str">
            <v>N/A</v>
          </cell>
          <cell r="R313">
            <v>111992</v>
          </cell>
          <cell r="S313">
            <v>111992</v>
          </cell>
          <cell r="T313" t="str">
            <v>HES</v>
          </cell>
          <cell r="U313" t="str">
            <v>GOV</v>
          </cell>
          <cell r="V313" t="str">
            <v>HES</v>
          </cell>
        </row>
        <row r="314">
          <cell r="A314" t="str">
            <v>EESD-ENVIRO</v>
          </cell>
          <cell r="B314" t="str">
            <v>EVK2-CT-2001-00129</v>
          </cell>
          <cell r="C314" t="str">
            <v>1.1.4.-2.</v>
          </cell>
          <cell r="D314" t="str">
            <v>Research Projects</v>
          </cell>
          <cell r="E314" t="str">
            <v>Quantitative Understanding of Ozone losses by Bipolar Investigations</v>
          </cell>
          <cell r="F314">
            <v>2883725</v>
          </cell>
          <cell r="G314">
            <v>1749999</v>
          </cell>
          <cell r="H314">
            <v>37221</v>
          </cell>
          <cell r="I314">
            <v>15</v>
          </cell>
          <cell r="J314">
            <v>1</v>
          </cell>
          <cell r="K314" t="str">
            <v>Principal Contractor</v>
          </cell>
          <cell r="L314" t="str">
            <v>NILU</v>
          </cell>
          <cell r="M314" t="str">
            <v>Instituttveien 18</v>
          </cell>
          <cell r="N314" t="str">
            <v>2027</v>
          </cell>
          <cell r="O314" t="str">
            <v>KJELLER</v>
          </cell>
          <cell r="P314" t="str">
            <v>NO</v>
          </cell>
          <cell r="R314">
            <v>36000</v>
          </cell>
          <cell r="S314">
            <v>36000</v>
          </cell>
          <cell r="T314" t="str">
            <v>REC</v>
          </cell>
          <cell r="U314" t="str">
            <v>PNP</v>
          </cell>
          <cell r="V314" t="str">
            <v>RPN</v>
          </cell>
        </row>
        <row r="315">
          <cell r="A315" t="str">
            <v>EESD-ENVIRO</v>
          </cell>
          <cell r="B315" t="str">
            <v>EVK2-CT-2001-00130</v>
          </cell>
          <cell r="C315" t="str">
            <v>1.1.4.-2.</v>
          </cell>
          <cell r="D315" t="str">
            <v>Research Projects</v>
          </cell>
          <cell r="E315" t="str">
            <v>Influence of clouds on the spectral actinic flux in the lower troposphere</v>
          </cell>
          <cell r="F315">
            <v>2636785</v>
          </cell>
          <cell r="G315">
            <v>1799892</v>
          </cell>
          <cell r="H315">
            <v>37230</v>
          </cell>
          <cell r="I315">
            <v>13</v>
          </cell>
          <cell r="J315">
            <v>2</v>
          </cell>
          <cell r="K315" t="str">
            <v>Principal Contractor</v>
          </cell>
          <cell r="L315" t="str">
            <v>NILU</v>
          </cell>
          <cell r="M315" t="str">
            <v>Instituttveien 18</v>
          </cell>
          <cell r="N315" t="str">
            <v>2027</v>
          </cell>
          <cell r="O315" t="str">
            <v>KJELLER</v>
          </cell>
          <cell r="P315" t="str">
            <v>NO</v>
          </cell>
          <cell r="R315">
            <v>329419</v>
          </cell>
          <cell r="S315">
            <v>164709</v>
          </cell>
          <cell r="T315" t="str">
            <v>REC</v>
          </cell>
          <cell r="U315" t="str">
            <v>PNP</v>
          </cell>
          <cell r="V315" t="str">
            <v>RPN</v>
          </cell>
        </row>
        <row r="316">
          <cell r="A316" t="str">
            <v>EESD-ENVIRO</v>
          </cell>
          <cell r="B316" t="str">
            <v>EVK2-CT-2001-00130</v>
          </cell>
          <cell r="C316" t="str">
            <v>1.1.4.-2.</v>
          </cell>
          <cell r="D316" t="str">
            <v>Research Projects</v>
          </cell>
          <cell r="E316" t="str">
            <v>Influence of clouds on the spectral actinic flux in the lower troposphere</v>
          </cell>
          <cell r="F316">
            <v>2636785</v>
          </cell>
          <cell r="G316">
            <v>1799892</v>
          </cell>
          <cell r="H316">
            <v>37230</v>
          </cell>
          <cell r="I316">
            <v>13</v>
          </cell>
          <cell r="K316" t="str">
            <v>Principal Contractor</v>
          </cell>
          <cell r="L316" t="str">
            <v>NTNU</v>
          </cell>
          <cell r="M316" t="str">
            <v>Gloeshaugen</v>
          </cell>
          <cell r="N316" t="str">
            <v>7491</v>
          </cell>
          <cell r="O316" t="str">
            <v>TRONDHEIM</v>
          </cell>
          <cell r="P316" t="str">
            <v>NO</v>
          </cell>
          <cell r="R316">
            <v>88444</v>
          </cell>
          <cell r="S316">
            <v>88444</v>
          </cell>
          <cell r="T316" t="str">
            <v>HES</v>
          </cell>
          <cell r="U316" t="str">
            <v>GOV</v>
          </cell>
          <cell r="V316" t="str">
            <v>HES</v>
          </cell>
        </row>
        <row r="317">
          <cell r="A317" t="str">
            <v>EESD-ENVIRO</v>
          </cell>
          <cell r="B317" t="str">
            <v>EVK2-CT-2001-00133</v>
          </cell>
          <cell r="C317" t="str">
            <v>1.1.4.-2.</v>
          </cell>
          <cell r="D317" t="str">
            <v>Research Projects</v>
          </cell>
          <cell r="E317" t="str">
            <v>Chemical and Dynamical Influences on Decadal Ozone Changes</v>
          </cell>
          <cell r="F317">
            <v>2414682</v>
          </cell>
          <cell r="G317">
            <v>1526336</v>
          </cell>
          <cell r="H317">
            <v>37287</v>
          </cell>
          <cell r="I317">
            <v>14</v>
          </cell>
          <cell r="J317">
            <v>2</v>
          </cell>
          <cell r="K317" t="str">
            <v>Principal Contractor</v>
          </cell>
          <cell r="L317" t="str">
            <v>NILU</v>
          </cell>
          <cell r="M317" t="str">
            <v>Instituttveien 18</v>
          </cell>
          <cell r="N317" t="str">
            <v>2027</v>
          </cell>
          <cell r="O317" t="str">
            <v>KJELLER</v>
          </cell>
          <cell r="P317" t="str">
            <v>NO</v>
          </cell>
          <cell r="R317">
            <v>322169</v>
          </cell>
          <cell r="S317">
            <v>161084</v>
          </cell>
          <cell r="T317" t="str">
            <v>REC</v>
          </cell>
          <cell r="U317" t="str">
            <v>PNP</v>
          </cell>
          <cell r="V317" t="str">
            <v>RPN</v>
          </cell>
        </row>
        <row r="318">
          <cell r="A318" t="str">
            <v>EESD-ENVIRO</v>
          </cell>
          <cell r="B318" t="str">
            <v>EVK2-CT-2001-00133</v>
          </cell>
          <cell r="C318" t="str">
            <v>1.1.4.-2.</v>
          </cell>
          <cell r="D318" t="str">
            <v>Research Projects</v>
          </cell>
          <cell r="E318" t="str">
            <v>Chemical and Dynamical Influences on Decadal Ozone Changes</v>
          </cell>
          <cell r="F318">
            <v>2414682</v>
          </cell>
          <cell r="G318">
            <v>1526336</v>
          </cell>
          <cell r="H318">
            <v>37287</v>
          </cell>
          <cell r="I318">
            <v>14</v>
          </cell>
          <cell r="K318" t="str">
            <v>Principal Contractor</v>
          </cell>
          <cell r="L318" t="str">
            <v>University of Oslo</v>
          </cell>
          <cell r="M318" t="str">
            <v>Problemveien 1</v>
          </cell>
          <cell r="N318" t="str">
            <v>0316</v>
          </cell>
          <cell r="O318" t="str">
            <v>OSLO</v>
          </cell>
          <cell r="P318" t="str">
            <v>NO</v>
          </cell>
          <cell r="Q318" t="str">
            <v>N/A</v>
          </cell>
          <cell r="R318">
            <v>136816</v>
          </cell>
          <cell r="S318">
            <v>136816</v>
          </cell>
          <cell r="T318" t="str">
            <v>HES</v>
          </cell>
          <cell r="U318" t="str">
            <v>GOV</v>
          </cell>
          <cell r="V318" t="str">
            <v>HES</v>
          </cell>
        </row>
        <row r="319">
          <cell r="A319" t="str">
            <v>EESD-ENVIRO</v>
          </cell>
          <cell r="B319" t="str">
            <v>EVK2-CT-2001-00134</v>
          </cell>
          <cell r="C319" t="str">
            <v>1.1.4.-2.</v>
          </cell>
          <cell r="D319" t="str">
            <v>Research Projects</v>
          </cell>
          <cell r="E319" t="str">
            <v>Northern Ocean-Atmosphere Carbon Exchange Study</v>
          </cell>
          <cell r="F319">
            <v>2324197</v>
          </cell>
          <cell r="G319">
            <v>1582774</v>
          </cell>
          <cell r="H319">
            <v>37329</v>
          </cell>
          <cell r="I319">
            <v>11</v>
          </cell>
          <cell r="J319">
            <v>1</v>
          </cell>
          <cell r="K319" t="str">
            <v>Principal Contractor</v>
          </cell>
          <cell r="L319" t="str">
            <v>NANSEN ENVIRONMENTAL AND REMOTE SENSING CENTER</v>
          </cell>
          <cell r="M319" t="str">
            <v>Edvard Griegsvej 3a</v>
          </cell>
          <cell r="N319" t="str">
            <v>5059</v>
          </cell>
          <cell r="O319" t="str">
            <v>BERGEN</v>
          </cell>
          <cell r="P319" t="str">
            <v>NO</v>
          </cell>
          <cell r="R319">
            <v>304023</v>
          </cell>
          <cell r="S319">
            <v>152011</v>
          </cell>
          <cell r="T319" t="str">
            <v>REC</v>
          </cell>
          <cell r="U319" t="str">
            <v>PNP</v>
          </cell>
          <cell r="V319" t="str">
            <v>RPN</v>
          </cell>
        </row>
        <row r="320">
          <cell r="A320" t="str">
            <v>EESD-ENVIRO</v>
          </cell>
          <cell r="B320" t="str">
            <v>EVK2-CT-2001-20009</v>
          </cell>
          <cell r="C320" t="str">
            <v>1.1.4.-2.</v>
          </cell>
          <cell r="D320" t="str">
            <v>Thematic Network</v>
          </cell>
          <cell r="E320" t="str">
            <v>European Platform for Biodiversity</v>
          </cell>
          <cell r="F320">
            <v>1183369</v>
          </cell>
          <cell r="G320">
            <v>1177369</v>
          </cell>
          <cell r="H320">
            <v>37216</v>
          </cell>
          <cell r="I320">
            <v>30</v>
          </cell>
          <cell r="J320">
            <v>1</v>
          </cell>
          <cell r="K320" t="str">
            <v>Principal Contractor</v>
          </cell>
          <cell r="L320" t="str">
            <v>NTNU</v>
          </cell>
          <cell r="M320" t="str">
            <v>Gloeshaugen</v>
          </cell>
          <cell r="N320" t="str">
            <v>7491</v>
          </cell>
          <cell r="O320" t="str">
            <v>TRONDHEIM</v>
          </cell>
          <cell r="P320" t="str">
            <v>NO</v>
          </cell>
          <cell r="R320">
            <v>6000</v>
          </cell>
          <cell r="S320">
            <v>6000</v>
          </cell>
          <cell r="T320" t="str">
            <v>HES</v>
          </cell>
          <cell r="U320" t="str">
            <v>GOV</v>
          </cell>
          <cell r="V320" t="str">
            <v>HES</v>
          </cell>
        </row>
        <row r="321">
          <cell r="A321" t="str">
            <v>EESD-ENVIRO</v>
          </cell>
          <cell r="B321" t="str">
            <v>EVK2-CT-2001-20011</v>
          </cell>
          <cell r="C321" t="str">
            <v>1.1.4.-2.</v>
          </cell>
          <cell r="D321" t="str">
            <v>Concerted Actions</v>
          </cell>
          <cell r="E321" t="str">
            <v>European Forum on Integrated Environmental Assessment</v>
          </cell>
          <cell r="F321">
            <v>1211998</v>
          </cell>
          <cell r="G321">
            <v>824000</v>
          </cell>
          <cell r="H321">
            <v>37342</v>
          </cell>
          <cell r="I321">
            <v>35</v>
          </cell>
          <cell r="J321">
            <v>1</v>
          </cell>
          <cell r="K321" t="str">
            <v>Member</v>
          </cell>
          <cell r="L321" t="str">
            <v>STATISTISK SENTRALBYRAA</v>
          </cell>
          <cell r="N321" t="str">
            <v>0033</v>
          </cell>
          <cell r="O321" t="str">
            <v>OSLO</v>
          </cell>
          <cell r="P321" t="str">
            <v>NO</v>
          </cell>
          <cell r="Q321" t="str">
            <v>N/A</v>
          </cell>
          <cell r="R321">
            <v>0</v>
          </cell>
          <cell r="S321">
            <v>0</v>
          </cell>
          <cell r="T321" t="str">
            <v>REC</v>
          </cell>
          <cell r="U321" t="str">
            <v>GOV</v>
          </cell>
          <cell r="V321" t="str">
            <v>RPU</v>
          </cell>
        </row>
        <row r="322">
          <cell r="A322" t="str">
            <v>EESD-ENVIRO</v>
          </cell>
          <cell r="B322" t="str">
            <v>EVK2-CT-2001-20012</v>
          </cell>
          <cell r="C322" t="str">
            <v>1.1.4.-2.</v>
          </cell>
          <cell r="D322" t="str">
            <v>Concerted Actions</v>
          </cell>
          <cell r="E322" t="str">
            <v>Coordination of Research into and Understanding of Stratospheric Ozone over Europe-II</v>
          </cell>
          <cell r="F322">
            <v>425000</v>
          </cell>
          <cell r="G322">
            <v>425000</v>
          </cell>
          <cell r="H322">
            <v>37216</v>
          </cell>
          <cell r="I322">
            <v>3</v>
          </cell>
          <cell r="J322">
            <v>1</v>
          </cell>
          <cell r="K322" t="str">
            <v>Member</v>
          </cell>
          <cell r="L322" t="str">
            <v>NILU</v>
          </cell>
          <cell r="M322" t="str">
            <v>Instituttveien 18</v>
          </cell>
          <cell r="N322" t="str">
            <v>2027</v>
          </cell>
          <cell r="O322" t="str">
            <v>KJELLER</v>
          </cell>
          <cell r="P322" t="str">
            <v>NO</v>
          </cell>
          <cell r="R322">
            <v>0</v>
          </cell>
          <cell r="S322">
            <v>0</v>
          </cell>
          <cell r="T322" t="str">
            <v>REC</v>
          </cell>
          <cell r="U322" t="str">
            <v>PNP</v>
          </cell>
          <cell r="V322" t="str">
            <v>RPN</v>
          </cell>
        </row>
        <row r="323">
          <cell r="A323" t="str">
            <v>EESD-ENVIRO</v>
          </cell>
          <cell r="B323" t="str">
            <v>EVK2-CT-2002-00137</v>
          </cell>
          <cell r="C323" t="str">
            <v>1.1.4.-2.</v>
          </cell>
          <cell r="D323" t="str">
            <v>Research Projects</v>
          </cell>
          <cell r="E323" t="str">
            <v>ASSimilation of Envisat daTa</v>
          </cell>
          <cell r="F323">
            <v>2668425</v>
          </cell>
          <cell r="G323">
            <v>1766324</v>
          </cell>
          <cell r="H323">
            <v>37593</v>
          </cell>
          <cell r="I323">
            <v>15</v>
          </cell>
          <cell r="J323">
            <v>1</v>
          </cell>
          <cell r="K323" t="str">
            <v>Principal Contractor</v>
          </cell>
          <cell r="L323" t="str">
            <v>NILU</v>
          </cell>
          <cell r="M323" t="str">
            <v>Instituttveien 18</v>
          </cell>
          <cell r="N323" t="str">
            <v>2027</v>
          </cell>
          <cell r="O323" t="str">
            <v>KJELLER</v>
          </cell>
          <cell r="P323" t="str">
            <v>NO</v>
          </cell>
          <cell r="R323">
            <v>168000</v>
          </cell>
          <cell r="S323">
            <v>84000</v>
          </cell>
          <cell r="T323" t="str">
            <v>REC</v>
          </cell>
          <cell r="U323" t="str">
            <v>PNP</v>
          </cell>
          <cell r="V323" t="str">
            <v>RPN</v>
          </cell>
        </row>
        <row r="324">
          <cell r="A324" t="str">
            <v>EESD-ENVIRO</v>
          </cell>
          <cell r="B324" t="str">
            <v>EVK2-CT-2002-00139</v>
          </cell>
          <cell r="C324" t="str">
            <v>1.1.4.-2.</v>
          </cell>
          <cell r="D324" t="str">
            <v>Research Projects</v>
          </cell>
          <cell r="E324" t="str">
            <v>Arctic-Subarctic Ocean Flux Array for European Climate: North</v>
          </cell>
          <cell r="F324">
            <v>3773650</v>
          </cell>
          <cell r="G324">
            <v>1885078</v>
          </cell>
          <cell r="H324">
            <v>37609</v>
          </cell>
          <cell r="I324">
            <v>7</v>
          </cell>
          <cell r="J324">
            <v>2</v>
          </cell>
          <cell r="K324" t="str">
            <v>Principal Contractor</v>
          </cell>
          <cell r="L324" t="str">
            <v>HAVFORSKNINGSINSTITUTTET</v>
          </cell>
          <cell r="M324" t="str">
            <v>Nordnesparken 2</v>
          </cell>
          <cell r="N324" t="str">
            <v>5817</v>
          </cell>
          <cell r="O324" t="str">
            <v>BERGEN</v>
          </cell>
          <cell r="P324" t="str">
            <v>NO</v>
          </cell>
          <cell r="R324">
            <v>787479</v>
          </cell>
          <cell r="S324">
            <v>393739</v>
          </cell>
          <cell r="T324" t="str">
            <v>REC</v>
          </cell>
          <cell r="U324" t="str">
            <v>GOV</v>
          </cell>
          <cell r="V324" t="str">
            <v>RPU</v>
          </cell>
        </row>
        <row r="325">
          <cell r="A325" t="str">
            <v>EESD-ENVIRO</v>
          </cell>
          <cell r="B325" t="str">
            <v>EVK2-CT-2002-00139</v>
          </cell>
          <cell r="C325" t="str">
            <v>1.1.4.-2.</v>
          </cell>
          <cell r="D325" t="str">
            <v>Research Projects</v>
          </cell>
          <cell r="E325" t="str">
            <v>Arctic-Subarctic Ocean Flux Array for European Climate: North</v>
          </cell>
          <cell r="F325">
            <v>3773650</v>
          </cell>
          <cell r="G325">
            <v>1885078</v>
          </cell>
          <cell r="H325">
            <v>37609</v>
          </cell>
          <cell r="I325">
            <v>7</v>
          </cell>
          <cell r="K325" t="str">
            <v>Principal Contractor</v>
          </cell>
          <cell r="L325" t="str">
            <v>NORWEGIAN POLAR INSTITUTE OF THE MINISTRY OF ENVIRONMENT</v>
          </cell>
          <cell r="M325" t="str">
            <v>Hjalmar Johansens G. 14</v>
          </cell>
          <cell r="N325" t="str">
            <v>9296</v>
          </cell>
          <cell r="O325" t="str">
            <v>TROMSOE</v>
          </cell>
          <cell r="P325" t="str">
            <v>NO</v>
          </cell>
          <cell r="R325">
            <v>915020</v>
          </cell>
          <cell r="S325">
            <v>346884</v>
          </cell>
          <cell r="T325" t="str">
            <v>REC</v>
          </cell>
          <cell r="U325" t="str">
            <v>GOV</v>
          </cell>
          <cell r="V325" t="str">
            <v>RPU</v>
          </cell>
        </row>
        <row r="326">
          <cell r="A326" t="str">
            <v>EESD-ENVIRO</v>
          </cell>
          <cell r="B326" t="str">
            <v>EVK2-CT-2002-00141</v>
          </cell>
          <cell r="C326" t="str">
            <v>1.1.4.-2.</v>
          </cell>
          <cell r="D326" t="str">
            <v>Research Projects</v>
          </cell>
          <cell r="E326" t="str">
            <v>Meridional Overturning Exchange with Nordic Seas</v>
          </cell>
          <cell r="F326">
            <v>1929382</v>
          </cell>
          <cell r="G326">
            <v>1590759</v>
          </cell>
          <cell r="H326">
            <v>37579</v>
          </cell>
          <cell r="I326">
            <v>7</v>
          </cell>
          <cell r="J326">
            <v>1</v>
          </cell>
          <cell r="K326" t="str">
            <v>Prime Contractor</v>
          </cell>
          <cell r="L326" t="str">
            <v xml:space="preserve">University of Bergen </v>
          </cell>
          <cell r="M326" t="str">
            <v>Prof. Keysersgt. 8</v>
          </cell>
          <cell r="N326" t="str">
            <v>5020</v>
          </cell>
          <cell r="O326" t="str">
            <v>BERGEN</v>
          </cell>
          <cell r="P326" t="str">
            <v>NO</v>
          </cell>
          <cell r="Q326" t="str">
            <v>N/A</v>
          </cell>
          <cell r="R326">
            <v>616258</v>
          </cell>
          <cell r="S326">
            <v>616258</v>
          </cell>
          <cell r="T326" t="str">
            <v>HES</v>
          </cell>
          <cell r="U326" t="str">
            <v>GOV</v>
          </cell>
          <cell r="V326" t="str">
            <v>HES</v>
          </cell>
        </row>
        <row r="327">
          <cell r="A327" t="str">
            <v>EESD-ENVIRO</v>
          </cell>
          <cell r="B327" t="str">
            <v>EVK2-CT-2002-00143</v>
          </cell>
          <cell r="C327" t="str">
            <v>1.1.4.-2.</v>
          </cell>
          <cell r="D327" t="str">
            <v>Research Projects</v>
          </cell>
          <cell r="E327" t="str">
            <v>PAtterns of CLImate Variability in the north Atlantic</v>
          </cell>
          <cell r="F327">
            <v>2917340</v>
          </cell>
          <cell r="G327">
            <v>1768986</v>
          </cell>
          <cell r="H327">
            <v>37589</v>
          </cell>
          <cell r="I327">
            <v>13</v>
          </cell>
          <cell r="J327">
            <v>2</v>
          </cell>
          <cell r="K327" t="str">
            <v>Principal Contractor</v>
          </cell>
          <cell r="L327" t="str">
            <v>NORWEGIAN POLAR INSTITUTE OF THE MINISTRY OF ENVIRONMENT</v>
          </cell>
          <cell r="M327" t="str">
            <v>Hjalmar Johansens G. 14</v>
          </cell>
          <cell r="N327" t="str">
            <v>9296</v>
          </cell>
          <cell r="O327" t="str">
            <v>TROMSOE</v>
          </cell>
          <cell r="P327" t="str">
            <v>NO</v>
          </cell>
          <cell r="R327">
            <v>421513</v>
          </cell>
          <cell r="S327">
            <v>122239</v>
          </cell>
          <cell r="T327" t="str">
            <v>REC</v>
          </cell>
          <cell r="U327" t="str">
            <v>GOV</v>
          </cell>
          <cell r="V327" t="str">
            <v>RPU</v>
          </cell>
        </row>
        <row r="328">
          <cell r="A328" t="str">
            <v>EESD-ENVIRO</v>
          </cell>
          <cell r="B328" t="str">
            <v>EVK2-CT-2002-00143</v>
          </cell>
          <cell r="C328" t="str">
            <v>1.1.4.-2.</v>
          </cell>
          <cell r="D328" t="str">
            <v>Research Projects</v>
          </cell>
          <cell r="E328" t="str">
            <v>PAtterns of CLImate Variability in the north Atlantic</v>
          </cell>
          <cell r="F328">
            <v>2917340</v>
          </cell>
          <cell r="G328">
            <v>1768986</v>
          </cell>
          <cell r="H328">
            <v>37589</v>
          </cell>
          <cell r="I328">
            <v>13</v>
          </cell>
          <cell r="K328" t="str">
            <v>Prime Contractor</v>
          </cell>
          <cell r="L328" t="str">
            <v xml:space="preserve">University of Bergen </v>
          </cell>
          <cell r="M328" t="str">
            <v>Prof. Keysersgt. 8</v>
          </cell>
          <cell r="N328" t="str">
            <v>5020</v>
          </cell>
          <cell r="O328" t="str">
            <v>BERGEN</v>
          </cell>
          <cell r="P328" t="str">
            <v>NO</v>
          </cell>
          <cell r="Q328" t="str">
            <v>N/A</v>
          </cell>
          <cell r="R328">
            <v>430538</v>
          </cell>
          <cell r="S328">
            <v>430538</v>
          </cell>
          <cell r="T328" t="str">
            <v>HES</v>
          </cell>
          <cell r="U328" t="str">
            <v>GOV</v>
          </cell>
          <cell r="V328" t="str">
            <v>HES</v>
          </cell>
        </row>
        <row r="329">
          <cell r="A329" t="str">
            <v>EESD-ENVIRO</v>
          </cell>
          <cell r="B329" t="str">
            <v>EVK2-CT-2002-00144</v>
          </cell>
          <cell r="C329" t="str">
            <v>1.1.4.-2.</v>
          </cell>
          <cell r="D329" t="str">
            <v>Research Projects</v>
          </cell>
          <cell r="E329" t="str">
            <v>FerryBox - From On-line Oceanographic Measurements to Environmental Information</v>
          </cell>
          <cell r="F329">
            <v>3092545</v>
          </cell>
          <cell r="G329">
            <v>1547882</v>
          </cell>
          <cell r="H329">
            <v>37538</v>
          </cell>
          <cell r="I329">
            <v>10</v>
          </cell>
          <cell r="J329">
            <v>1</v>
          </cell>
          <cell r="K329" t="str">
            <v>Principal Contractor</v>
          </cell>
          <cell r="L329" t="str">
            <v>NIVA   NORWEGIAN INSTITUTE FOR WATER RESEARCH</v>
          </cell>
          <cell r="M329" t="str">
            <v>Brekkeveien 19</v>
          </cell>
          <cell r="N329" t="str">
            <v>0411</v>
          </cell>
          <cell r="O329" t="str">
            <v>OSLO</v>
          </cell>
          <cell r="P329" t="str">
            <v>NO</v>
          </cell>
          <cell r="Q329" t="str">
            <v>N/A</v>
          </cell>
          <cell r="R329">
            <v>262164</v>
          </cell>
          <cell r="S329">
            <v>131082</v>
          </cell>
          <cell r="T329" t="str">
            <v>REC</v>
          </cell>
          <cell r="U329" t="str">
            <v>PNP</v>
          </cell>
          <cell r="V329" t="str">
            <v>RPN</v>
          </cell>
        </row>
        <row r="330">
          <cell r="A330" t="str">
            <v>EESD-ENVIRO</v>
          </cell>
          <cell r="B330" t="str">
            <v>EVK2-CT-2002-00145</v>
          </cell>
          <cell r="C330" t="str">
            <v>1.1.4.-2.</v>
          </cell>
          <cell r="D330" t="str">
            <v>Research Projects</v>
          </cell>
          <cell r="E330" t="str">
            <v>Fragility of Arctic Goose Habitat: Impacts of Land use, conservation and Elevated temperatures</v>
          </cell>
          <cell r="F330">
            <v>3150957</v>
          </cell>
          <cell r="G330">
            <v>2674126</v>
          </cell>
          <cell r="H330">
            <v>37557</v>
          </cell>
          <cell r="I330">
            <v>13</v>
          </cell>
          <cell r="J330">
            <v>4</v>
          </cell>
          <cell r="K330" t="str">
            <v>Principal Contractor</v>
          </cell>
          <cell r="L330" t="str">
            <v>NORWEGIAN FOUNDATION  FOR NATURE RESEARCH AND CULTURAL HERITAGE RESEARCH</v>
          </cell>
          <cell r="M330" t="str">
            <v>Tungasletta 2</v>
          </cell>
          <cell r="N330" t="str">
            <v>7485</v>
          </cell>
          <cell r="O330" t="str">
            <v>TRONDHEIM</v>
          </cell>
          <cell r="P330" t="str">
            <v>NO</v>
          </cell>
          <cell r="R330">
            <v>144186</v>
          </cell>
          <cell r="S330">
            <v>72093</v>
          </cell>
          <cell r="T330" t="str">
            <v>REC</v>
          </cell>
          <cell r="U330" t="str">
            <v>PNP</v>
          </cell>
          <cell r="V330" t="str">
            <v>RPN</v>
          </cell>
        </row>
        <row r="331">
          <cell r="A331" t="str">
            <v>EESD-ENVIRO</v>
          </cell>
          <cell r="B331" t="str">
            <v>EVK2-CT-2002-00145</v>
          </cell>
          <cell r="C331" t="str">
            <v>1.1.4.-2.</v>
          </cell>
          <cell r="D331" t="str">
            <v>Research Projects</v>
          </cell>
          <cell r="E331" t="str">
            <v>Fragility of Arctic Goose Habitat: Impacts of Land use, conservation and Elevated temperatures</v>
          </cell>
          <cell r="F331">
            <v>3150957</v>
          </cell>
          <cell r="G331">
            <v>2674126</v>
          </cell>
          <cell r="H331">
            <v>37557</v>
          </cell>
          <cell r="I331">
            <v>13</v>
          </cell>
          <cell r="K331" t="str">
            <v>Principal Contractor</v>
          </cell>
          <cell r="L331" t="str">
            <v>THE UNIVERSITY COURSES ON SVALBARD</v>
          </cell>
          <cell r="N331" t="str">
            <v>9170</v>
          </cell>
          <cell r="O331" t="str">
            <v>LONGYEARBYEN</v>
          </cell>
          <cell r="P331" t="str">
            <v>NO</v>
          </cell>
          <cell r="Q331" t="str">
            <v>N/A</v>
          </cell>
          <cell r="R331">
            <v>344256</v>
          </cell>
          <cell r="S331">
            <v>344256</v>
          </cell>
          <cell r="T331" t="str">
            <v>HES</v>
          </cell>
          <cell r="U331" t="str">
            <v>GOV</v>
          </cell>
          <cell r="V331" t="str">
            <v>HES</v>
          </cell>
        </row>
        <row r="332">
          <cell r="A332" t="str">
            <v>EESD-ENVIRO</v>
          </cell>
          <cell r="B332" t="str">
            <v>EVK2-CT-2002-00145</v>
          </cell>
          <cell r="C332" t="str">
            <v>1.1.4.-2.</v>
          </cell>
          <cell r="D332" t="str">
            <v>Research Projects</v>
          </cell>
          <cell r="E332" t="str">
            <v>Fragility of Arctic Goose Habitat: Impacts of Land use, conservation and Elevated temperatures</v>
          </cell>
          <cell r="F332">
            <v>3150957</v>
          </cell>
          <cell r="G332">
            <v>2674126</v>
          </cell>
          <cell r="H332">
            <v>37557</v>
          </cell>
          <cell r="I332">
            <v>13</v>
          </cell>
          <cell r="K332" t="str">
            <v>Principal Contractor</v>
          </cell>
          <cell r="L332" t="str">
            <v>University of Oslo</v>
          </cell>
          <cell r="M332" t="str">
            <v>Problemveien 1</v>
          </cell>
          <cell r="N332" t="str">
            <v>0316</v>
          </cell>
          <cell r="O332" t="str">
            <v>OSLO</v>
          </cell>
          <cell r="P332" t="str">
            <v>NO</v>
          </cell>
          <cell r="Q332" t="str">
            <v>N/A</v>
          </cell>
          <cell r="R332">
            <v>234909</v>
          </cell>
          <cell r="S332">
            <v>234909</v>
          </cell>
          <cell r="T332" t="str">
            <v>HES</v>
          </cell>
          <cell r="U332" t="str">
            <v>GOV</v>
          </cell>
          <cell r="V332" t="str">
            <v>HES</v>
          </cell>
        </row>
        <row r="333">
          <cell r="A333" t="str">
            <v>EESD-ENVIRO</v>
          </cell>
          <cell r="B333" t="str">
            <v>EVK2-CT-2002-00145</v>
          </cell>
          <cell r="C333" t="str">
            <v>1.1.4.-2.</v>
          </cell>
          <cell r="D333" t="str">
            <v>Research Projects</v>
          </cell>
          <cell r="E333" t="str">
            <v>Fragility of Arctic Goose Habitat: Impacts of Land use, conservation and Elevated temperatures</v>
          </cell>
          <cell r="F333">
            <v>3150957</v>
          </cell>
          <cell r="G333">
            <v>2674126</v>
          </cell>
          <cell r="H333">
            <v>37557</v>
          </cell>
          <cell r="I333">
            <v>13</v>
          </cell>
          <cell r="K333" t="str">
            <v>Principal Contractor</v>
          </cell>
          <cell r="L333" t="str">
            <v>University of Tromsoe</v>
          </cell>
          <cell r="N333" t="str">
            <v>9037</v>
          </cell>
          <cell r="O333" t="str">
            <v>TROMSOE</v>
          </cell>
          <cell r="P333" t="str">
            <v>NO</v>
          </cell>
          <cell r="Q333" t="str">
            <v>N/A</v>
          </cell>
          <cell r="R333">
            <v>176576</v>
          </cell>
          <cell r="S333">
            <v>176576</v>
          </cell>
          <cell r="T333" t="str">
            <v>HES</v>
          </cell>
          <cell r="U333" t="str">
            <v>GOV</v>
          </cell>
          <cell r="V333" t="str">
            <v>HES</v>
          </cell>
        </row>
        <row r="334">
          <cell r="A334" t="str">
            <v>EESD-ENVIRO</v>
          </cell>
          <cell r="B334" t="str">
            <v>EVK2-CT-2002-00146</v>
          </cell>
          <cell r="C334" t="str">
            <v>1.1.4.-2.</v>
          </cell>
          <cell r="D334" t="str">
            <v>Research Projects</v>
          </cell>
          <cell r="E334" t="str">
            <v>Sea Ice Thickness Observation System</v>
          </cell>
          <cell r="F334">
            <v>3039321</v>
          </cell>
          <cell r="G334">
            <v>1948350</v>
          </cell>
          <cell r="H334">
            <v>37589</v>
          </cell>
          <cell r="I334">
            <v>6</v>
          </cell>
          <cell r="J334">
            <v>2</v>
          </cell>
          <cell r="K334" t="str">
            <v>Principal Contractor</v>
          </cell>
          <cell r="L334" t="str">
            <v>CHRISTIAN MICHELSEN RESEARCH AS</v>
          </cell>
          <cell r="M334" t="str">
            <v>Fantoftveien 38</v>
          </cell>
          <cell r="N334" t="str">
            <v>5892</v>
          </cell>
          <cell r="O334" t="str">
            <v>BERGEN</v>
          </cell>
          <cell r="P334" t="str">
            <v>NO</v>
          </cell>
          <cell r="R334">
            <v>347310</v>
          </cell>
          <cell r="S334">
            <v>173655</v>
          </cell>
          <cell r="T334" t="str">
            <v>REC</v>
          </cell>
          <cell r="U334" t="str">
            <v>PNP</v>
          </cell>
          <cell r="V334" t="str">
            <v>RPN</v>
          </cell>
        </row>
        <row r="335">
          <cell r="A335" t="str">
            <v>EESD-ENVIRO</v>
          </cell>
          <cell r="B335" t="str">
            <v>EVK2-CT-2002-00146</v>
          </cell>
          <cell r="C335" t="str">
            <v>1.1.4.-2.</v>
          </cell>
          <cell r="D335" t="str">
            <v>Research Projects</v>
          </cell>
          <cell r="E335" t="str">
            <v>Sea Ice Thickness Observation System</v>
          </cell>
          <cell r="F335">
            <v>3039321</v>
          </cell>
          <cell r="G335">
            <v>1948350</v>
          </cell>
          <cell r="H335">
            <v>37589</v>
          </cell>
          <cell r="I335">
            <v>6</v>
          </cell>
          <cell r="K335" t="str">
            <v>Prime Contractor</v>
          </cell>
          <cell r="L335" t="str">
            <v>NANSEN ENVIRONMENTAL AND REMOTE SENSING CENTER</v>
          </cell>
          <cell r="M335" t="str">
            <v>Edvard Griegsvej 3a</v>
          </cell>
          <cell r="N335" t="str">
            <v>5059</v>
          </cell>
          <cell r="O335" t="str">
            <v>BERGEN</v>
          </cell>
          <cell r="P335" t="str">
            <v>NO</v>
          </cell>
          <cell r="R335">
            <v>1010400</v>
          </cell>
          <cell r="S335">
            <v>505200</v>
          </cell>
          <cell r="T335" t="str">
            <v>REC</v>
          </cell>
          <cell r="U335" t="str">
            <v>PNP</v>
          </cell>
          <cell r="V335" t="str">
            <v>RPN</v>
          </cell>
        </row>
        <row r="336">
          <cell r="A336" t="str">
            <v>EESD-ENVIRO</v>
          </cell>
          <cell r="B336" t="str">
            <v>EVK2-CT-2002-00150</v>
          </cell>
          <cell r="C336" t="str">
            <v>1.1.4.-2.</v>
          </cell>
          <cell r="D336" t="str">
            <v>Research Projects</v>
          </cell>
          <cell r="E336" t="str">
            <v>Landscape Development, Biodiversity and Co-operative Livestock Systems in Europe</v>
          </cell>
          <cell r="F336">
            <v>3853230</v>
          </cell>
          <cell r="G336">
            <v>2439980</v>
          </cell>
          <cell r="H336">
            <v>37545</v>
          </cell>
          <cell r="I336">
            <v>14</v>
          </cell>
          <cell r="J336">
            <v>1</v>
          </cell>
          <cell r="K336" t="str">
            <v>Assistant Contractor</v>
          </cell>
          <cell r="L336" t="str">
            <v>NORUT SAMFUNNFORSKNING AS</v>
          </cell>
          <cell r="M336" t="str">
            <v>Forskningsparken, Breivika</v>
          </cell>
          <cell r="N336" t="str">
            <v>9291</v>
          </cell>
          <cell r="O336" t="str">
            <v>TROMSOE</v>
          </cell>
          <cell r="P336" t="str">
            <v>NO</v>
          </cell>
          <cell r="R336">
            <v>331742</v>
          </cell>
          <cell r="S336">
            <v>165871</v>
          </cell>
          <cell r="T336" t="str">
            <v>REC</v>
          </cell>
          <cell r="U336" t="str">
            <v>PNP</v>
          </cell>
          <cell r="V336" t="str">
            <v>RPN</v>
          </cell>
        </row>
        <row r="337">
          <cell r="A337" t="str">
            <v>EESD-ENVIRO</v>
          </cell>
          <cell r="B337" t="str">
            <v>EVK2-CT-2002-00152</v>
          </cell>
          <cell r="C337" t="str">
            <v>1.1.4.-2.</v>
          </cell>
          <cell r="D337" t="str">
            <v>Research Projects</v>
          </cell>
          <cell r="E337" t="str">
            <v>Space borne measurements of Arctic Glaciers and implications for Sea Level.</v>
          </cell>
          <cell r="F337">
            <v>1049881</v>
          </cell>
          <cell r="G337">
            <v>1049881</v>
          </cell>
          <cell r="H337">
            <v>37543</v>
          </cell>
          <cell r="I337">
            <v>5</v>
          </cell>
          <cell r="J337">
            <v>1</v>
          </cell>
          <cell r="K337" t="str">
            <v>Prime Contractor</v>
          </cell>
          <cell r="L337" t="str">
            <v>University of Oslo</v>
          </cell>
          <cell r="M337" t="str">
            <v>Problemveien 1</v>
          </cell>
          <cell r="N337" t="str">
            <v>0316</v>
          </cell>
          <cell r="O337" t="str">
            <v>OSLO</v>
          </cell>
          <cell r="P337" t="str">
            <v>NO</v>
          </cell>
          <cell r="Q337" t="str">
            <v>N/A</v>
          </cell>
          <cell r="R337">
            <v>239871</v>
          </cell>
          <cell r="S337">
            <v>239871</v>
          </cell>
          <cell r="T337" t="str">
            <v>HES</v>
          </cell>
          <cell r="U337" t="str">
            <v>GOV</v>
          </cell>
          <cell r="V337" t="str">
            <v>HES</v>
          </cell>
        </row>
        <row r="338">
          <cell r="A338" t="str">
            <v>EESD-ENVIRO</v>
          </cell>
          <cell r="B338" t="str">
            <v>EVK2-CT-2002-00153</v>
          </cell>
          <cell r="C338" t="str">
            <v>1.1.4.-2.</v>
          </cell>
          <cell r="D338" t="str">
            <v>Research Projects</v>
          </cell>
          <cell r="E338" t="str">
            <v>Models and Observations to Test clImate Feedbacks</v>
          </cell>
          <cell r="F338">
            <v>2645485</v>
          </cell>
          <cell r="G338">
            <v>1810890</v>
          </cell>
          <cell r="I338">
            <v>12</v>
          </cell>
          <cell r="J338">
            <v>1</v>
          </cell>
          <cell r="K338" t="str">
            <v>Principal Contractor</v>
          </cell>
          <cell r="L338" t="str">
            <v xml:space="preserve">University of Bergen </v>
          </cell>
          <cell r="M338" t="str">
            <v>Prof. Keysersgt. 8</v>
          </cell>
          <cell r="N338" t="str">
            <v>5020</v>
          </cell>
          <cell r="O338" t="str">
            <v>BERGEN</v>
          </cell>
          <cell r="P338" t="str">
            <v>NO</v>
          </cell>
          <cell r="Q338" t="str">
            <v>N/A</v>
          </cell>
          <cell r="R338">
            <v>142799</v>
          </cell>
          <cell r="S338">
            <v>142799</v>
          </cell>
          <cell r="T338" t="str">
            <v>HES</v>
          </cell>
          <cell r="U338" t="str">
            <v>GOV</v>
          </cell>
          <cell r="V338" t="str">
            <v>HES</v>
          </cell>
        </row>
        <row r="339">
          <cell r="A339" t="str">
            <v>EESD-ENVIRO</v>
          </cell>
          <cell r="B339" t="str">
            <v>EVK2-CT-2002-00159</v>
          </cell>
          <cell r="C339" t="str">
            <v>1.1.4.-2.</v>
          </cell>
          <cell r="D339" t="str">
            <v>Research Projects</v>
          </cell>
          <cell r="E339" t="str">
            <v>Time series of Upper Free Troposphere observations from a European ground-based FTIR network</v>
          </cell>
          <cell r="F339">
            <v>1831273</v>
          </cell>
          <cell r="G339">
            <v>1319825</v>
          </cell>
          <cell r="H339">
            <v>37652</v>
          </cell>
          <cell r="I339">
            <v>9</v>
          </cell>
          <cell r="J339">
            <v>1</v>
          </cell>
          <cell r="K339" t="str">
            <v>Principal Contractor</v>
          </cell>
          <cell r="L339" t="str">
            <v>University of Oslo</v>
          </cell>
          <cell r="M339" t="str">
            <v>Problemveien 1</v>
          </cell>
          <cell r="N339" t="str">
            <v>0316</v>
          </cell>
          <cell r="O339" t="str">
            <v>OSLO</v>
          </cell>
          <cell r="P339" t="str">
            <v>NO</v>
          </cell>
          <cell r="Q339" t="str">
            <v>N/A</v>
          </cell>
          <cell r="R339">
            <v>141115</v>
          </cell>
          <cell r="S339">
            <v>141115</v>
          </cell>
          <cell r="T339" t="str">
            <v>HES</v>
          </cell>
          <cell r="U339" t="str">
            <v>GOV</v>
          </cell>
          <cell r="V339" t="str">
            <v>HES</v>
          </cell>
        </row>
        <row r="340">
          <cell r="A340" t="str">
            <v>EESD-ENVIRO</v>
          </cell>
          <cell r="B340" t="str">
            <v>EVK2-CT-2002-00164</v>
          </cell>
          <cell r="C340" t="str">
            <v>1.1.4.-2.</v>
          </cell>
          <cell r="D340" t="str">
            <v>Research Projects</v>
          </cell>
          <cell r="E340" t="str">
            <v>Global implications of Arctic climate processes and feedbacks</v>
          </cell>
          <cell r="F340">
            <v>1904372</v>
          </cell>
          <cell r="G340">
            <v>1149535</v>
          </cell>
          <cell r="H340">
            <v>37546</v>
          </cell>
          <cell r="I340">
            <v>7</v>
          </cell>
          <cell r="J340">
            <v>2</v>
          </cell>
          <cell r="K340" t="str">
            <v>Principal Contractor</v>
          </cell>
          <cell r="L340" t="str">
            <v>NORWEGIAN METEOROLOGICAL OFFICE</v>
          </cell>
          <cell r="M340" t="str">
            <v>Niels Henrik Abelsvej 40</v>
          </cell>
          <cell r="N340" t="str">
            <v>0313</v>
          </cell>
          <cell r="O340" t="str">
            <v>OSLO</v>
          </cell>
          <cell r="P340" t="str">
            <v>NO</v>
          </cell>
          <cell r="Q340" t="str">
            <v>N/A</v>
          </cell>
          <cell r="R340">
            <v>440927</v>
          </cell>
          <cell r="S340">
            <v>220463</v>
          </cell>
          <cell r="T340" t="str">
            <v>REC</v>
          </cell>
          <cell r="U340" t="str">
            <v>GOV</v>
          </cell>
          <cell r="V340" t="str">
            <v>RPU</v>
          </cell>
        </row>
        <row r="341">
          <cell r="A341" t="str">
            <v>EESD-ENVIRO</v>
          </cell>
          <cell r="B341" t="str">
            <v>EVK2-CT-2002-00164</v>
          </cell>
          <cell r="C341" t="str">
            <v>1.1.4.-2.</v>
          </cell>
          <cell r="D341" t="str">
            <v>Research Projects</v>
          </cell>
          <cell r="E341" t="str">
            <v>Global implications of Arctic climate processes and feedbacks</v>
          </cell>
          <cell r="F341">
            <v>1904372</v>
          </cell>
          <cell r="G341">
            <v>1149535</v>
          </cell>
          <cell r="H341">
            <v>37546</v>
          </cell>
          <cell r="I341">
            <v>7</v>
          </cell>
          <cell r="K341" t="str">
            <v>Principal Contractor</v>
          </cell>
          <cell r="L341" t="str">
            <v>University of Tromsoe</v>
          </cell>
          <cell r="N341" t="str">
            <v>9037</v>
          </cell>
          <cell r="O341" t="str">
            <v>TROMSOE</v>
          </cell>
          <cell r="P341" t="str">
            <v>NO</v>
          </cell>
          <cell r="Q341" t="str">
            <v>N/A</v>
          </cell>
          <cell r="R341">
            <v>67790</v>
          </cell>
          <cell r="S341">
            <v>67790</v>
          </cell>
          <cell r="T341" t="str">
            <v>HES</v>
          </cell>
          <cell r="U341" t="str">
            <v>GOV</v>
          </cell>
          <cell r="V341" t="str">
            <v>HES</v>
          </cell>
        </row>
        <row r="342">
          <cell r="A342" t="str">
            <v>EESD-ENVIRO</v>
          </cell>
          <cell r="B342" t="str">
            <v>EVK2-CT-2002-00167</v>
          </cell>
          <cell r="C342" t="str">
            <v>1.1.4.-2.</v>
          </cell>
          <cell r="D342" t="str">
            <v>Research Projects</v>
          </cell>
          <cell r="E342" t="str">
            <v>Scenarios for reconciling biodiversity conservation with declining agricultural use in the mountains of Europe</v>
          </cell>
          <cell r="F342">
            <v>3228128</v>
          </cell>
          <cell r="G342">
            <v>2296196</v>
          </cell>
          <cell r="H342">
            <v>37579</v>
          </cell>
          <cell r="I342">
            <v>10</v>
          </cell>
          <cell r="J342">
            <v>2</v>
          </cell>
          <cell r="K342" t="str">
            <v>Principal Contractor</v>
          </cell>
          <cell r="L342" t="str">
            <v>CENTRE FOR RURAL RESEARCH</v>
          </cell>
          <cell r="M342" t="str">
            <v>University Centre, NTNU Dragvoll</v>
          </cell>
          <cell r="N342" t="str">
            <v>7491</v>
          </cell>
          <cell r="O342" t="str">
            <v>TRONDHEIM</v>
          </cell>
          <cell r="P342" t="str">
            <v>NO</v>
          </cell>
          <cell r="R342">
            <v>473003</v>
          </cell>
          <cell r="S342">
            <v>236501</v>
          </cell>
          <cell r="T342" t="str">
            <v>REC</v>
          </cell>
          <cell r="U342" t="str">
            <v>PNP</v>
          </cell>
          <cell r="V342" t="str">
            <v>RPN</v>
          </cell>
        </row>
        <row r="343">
          <cell r="A343" t="str">
            <v>EESD-ENVIRO</v>
          </cell>
          <cell r="B343" t="str">
            <v>EVK2-CT-2002-00167</v>
          </cell>
          <cell r="C343" t="str">
            <v>1.1.4.-2.</v>
          </cell>
          <cell r="D343" t="str">
            <v>Research Projects</v>
          </cell>
          <cell r="E343" t="str">
            <v>Scenarios for reconciling biodiversity conservation with declining agricultural use in the mountains of Europe</v>
          </cell>
          <cell r="F343">
            <v>3228128</v>
          </cell>
          <cell r="G343">
            <v>2296196</v>
          </cell>
          <cell r="H343">
            <v>37579</v>
          </cell>
          <cell r="I343">
            <v>10</v>
          </cell>
          <cell r="K343" t="str">
            <v>Principal Contractor</v>
          </cell>
          <cell r="L343" t="str">
            <v>NTNU</v>
          </cell>
          <cell r="M343" t="str">
            <v>Gloeshaugen</v>
          </cell>
          <cell r="N343" t="str">
            <v>7491</v>
          </cell>
          <cell r="O343" t="str">
            <v>TRONDHEIM</v>
          </cell>
          <cell r="P343" t="str">
            <v>NO</v>
          </cell>
          <cell r="R343">
            <v>217534</v>
          </cell>
          <cell r="S343">
            <v>217534</v>
          </cell>
          <cell r="T343" t="str">
            <v>HES</v>
          </cell>
          <cell r="U343" t="str">
            <v>GOV</v>
          </cell>
          <cell r="V343" t="str">
            <v>HES</v>
          </cell>
        </row>
        <row r="344">
          <cell r="A344" t="str">
            <v>EESD-ENVIRO</v>
          </cell>
          <cell r="B344" t="str">
            <v>EVK2-CT-2002-00168</v>
          </cell>
          <cell r="C344" t="str">
            <v>1.1.4.-2.</v>
          </cell>
          <cell r="D344" t="str">
            <v>Research Projects</v>
          </cell>
          <cell r="E344" t="str">
            <v>VulnerabIlity of Ecosystem Services to Land Use Change in Tradional Agricultural Landscapes</v>
          </cell>
          <cell r="F344">
            <v>3321439</v>
          </cell>
          <cell r="G344">
            <v>1923572</v>
          </cell>
          <cell r="H344">
            <v>37545</v>
          </cell>
          <cell r="I344">
            <v>13</v>
          </cell>
          <cell r="J344">
            <v>1</v>
          </cell>
          <cell r="K344" t="str">
            <v>Principal Contractor</v>
          </cell>
          <cell r="L344" t="str">
            <v>NORWEGIAN FOUNDATION  FOR NATURE RESEARCH AND CULTURAL HERITAGE RESEARCH</v>
          </cell>
          <cell r="M344" t="str">
            <v>Tungasletta 2</v>
          </cell>
          <cell r="N344" t="str">
            <v>7485</v>
          </cell>
          <cell r="O344" t="str">
            <v>TRONDHEIM</v>
          </cell>
          <cell r="P344" t="str">
            <v>NO</v>
          </cell>
          <cell r="R344">
            <v>312140</v>
          </cell>
          <cell r="S344">
            <v>156070</v>
          </cell>
          <cell r="T344" t="str">
            <v>REC</v>
          </cell>
          <cell r="U344" t="str">
            <v>PNP</v>
          </cell>
          <cell r="V344" t="str">
            <v>RPN</v>
          </cell>
        </row>
        <row r="345">
          <cell r="A345" t="str">
            <v>EESD-ENVIRO</v>
          </cell>
          <cell r="B345" t="str">
            <v>EVK2-CT-2002-00169</v>
          </cell>
          <cell r="C345" t="str">
            <v>1.1.4.-2.</v>
          </cell>
          <cell r="D345" t="str">
            <v>Research Projects</v>
          </cell>
          <cell r="E345" t="str">
            <v>Global Change Vulnerabilities in the Barents Region: Linking Arctic Natural Resources, Climate Change and Economies</v>
          </cell>
          <cell r="F345">
            <v>3471724</v>
          </cell>
          <cell r="G345">
            <v>2872872</v>
          </cell>
          <cell r="I345">
            <v>14</v>
          </cell>
          <cell r="J345">
            <v>3</v>
          </cell>
          <cell r="K345" t="str">
            <v>Principal Contractor</v>
          </cell>
          <cell r="L345" t="str">
            <v>HAVFORSKNINGSINSTITUTTET</v>
          </cell>
          <cell r="M345" t="str">
            <v>Nordnesparken 2</v>
          </cell>
          <cell r="N345" t="str">
            <v>5817</v>
          </cell>
          <cell r="O345" t="str">
            <v>BERGEN</v>
          </cell>
          <cell r="P345" t="str">
            <v>NO</v>
          </cell>
          <cell r="R345">
            <v>379691</v>
          </cell>
          <cell r="S345">
            <v>189845</v>
          </cell>
          <cell r="T345" t="str">
            <v>REC</v>
          </cell>
          <cell r="U345" t="str">
            <v>GOV</v>
          </cell>
          <cell r="V345" t="str">
            <v>RPU</v>
          </cell>
        </row>
        <row r="346">
          <cell r="A346" t="str">
            <v>EESD-ENVIRO</v>
          </cell>
          <cell r="B346" t="str">
            <v>EVK2-CT-2002-00169</v>
          </cell>
          <cell r="C346" t="str">
            <v>1.1.4.-2.</v>
          </cell>
          <cell r="D346" t="str">
            <v>Research Projects</v>
          </cell>
          <cell r="E346" t="str">
            <v>Global Change Vulnerabilities in the Barents Region: Linking Arctic Natural Resources, Climate Change and Economies</v>
          </cell>
          <cell r="F346">
            <v>3471724</v>
          </cell>
          <cell r="G346">
            <v>2872872</v>
          </cell>
          <cell r="I346">
            <v>14</v>
          </cell>
          <cell r="K346" t="str">
            <v>Principal Contractor</v>
          </cell>
          <cell r="L346" t="str">
            <v>SINTEF FISHERIES AND AQUACULTURE</v>
          </cell>
          <cell r="M346" t="str">
            <v>Brattoera, Gryta 2</v>
          </cell>
          <cell r="N346" t="str">
            <v>7465</v>
          </cell>
          <cell r="O346" t="str">
            <v>TRONDHEIM</v>
          </cell>
          <cell r="P346" t="str">
            <v>NO</v>
          </cell>
          <cell r="R346">
            <v>293704</v>
          </cell>
          <cell r="S346">
            <v>146852</v>
          </cell>
          <cell r="T346" t="str">
            <v>REC</v>
          </cell>
          <cell r="U346" t="str">
            <v>PNP</v>
          </cell>
          <cell r="V346" t="str">
            <v>RPN</v>
          </cell>
        </row>
        <row r="347">
          <cell r="A347" t="str">
            <v>EESD-ENVIRO</v>
          </cell>
          <cell r="B347" t="str">
            <v>EVK2-CT-2002-00169</v>
          </cell>
          <cell r="C347" t="str">
            <v>1.1.4.-2.</v>
          </cell>
          <cell r="D347" t="str">
            <v>Research Projects</v>
          </cell>
          <cell r="E347" t="str">
            <v>Global Change Vulnerabilities in the Barents Region: Linking Arctic Natural Resources, Climate Change and Economies</v>
          </cell>
          <cell r="F347">
            <v>3471724</v>
          </cell>
          <cell r="G347">
            <v>2872872</v>
          </cell>
          <cell r="I347">
            <v>14</v>
          </cell>
          <cell r="K347" t="str">
            <v>Principal Contractor</v>
          </cell>
          <cell r="L347" t="str">
            <v>University of Tromsoe</v>
          </cell>
          <cell r="N347" t="str">
            <v>9037</v>
          </cell>
          <cell r="O347" t="str">
            <v>TROMSOE</v>
          </cell>
          <cell r="P347" t="str">
            <v>NO</v>
          </cell>
          <cell r="Q347" t="str">
            <v>N/A</v>
          </cell>
          <cell r="R347">
            <v>125688</v>
          </cell>
          <cell r="S347">
            <v>125688</v>
          </cell>
          <cell r="T347" t="str">
            <v>HES</v>
          </cell>
          <cell r="U347" t="str">
            <v>GOV</v>
          </cell>
          <cell r="V347" t="str">
            <v>HES</v>
          </cell>
        </row>
        <row r="348">
          <cell r="A348" t="str">
            <v>EESD-ENVIRO</v>
          </cell>
          <cell r="B348" t="str">
            <v>EVK2-CT-2002-00170</v>
          </cell>
          <cell r="C348" t="str">
            <v>1.1.4.-2.</v>
          </cell>
          <cell r="D348" t="str">
            <v>Research Projects</v>
          </cell>
          <cell r="E348" t="str">
            <v>REanalysis of the TROpospheric chemical composition over the past 40 years</v>
          </cell>
          <cell r="F348">
            <v>2856138</v>
          </cell>
          <cell r="G348">
            <v>1930905</v>
          </cell>
          <cell r="H348">
            <v>37593</v>
          </cell>
          <cell r="I348">
            <v>12</v>
          </cell>
          <cell r="J348">
            <v>2</v>
          </cell>
          <cell r="K348" t="str">
            <v>Principal Contractor</v>
          </cell>
          <cell r="L348" t="str">
            <v>NILU</v>
          </cell>
          <cell r="M348" t="str">
            <v>Instituttveien 18</v>
          </cell>
          <cell r="N348" t="str">
            <v>2027</v>
          </cell>
          <cell r="O348" t="str">
            <v>KJELLER</v>
          </cell>
          <cell r="P348" t="str">
            <v>NO</v>
          </cell>
          <cell r="R348">
            <v>382267</v>
          </cell>
          <cell r="S348">
            <v>191133</v>
          </cell>
          <cell r="T348" t="str">
            <v>REC</v>
          </cell>
          <cell r="U348" t="str">
            <v>PNP</v>
          </cell>
          <cell r="V348" t="str">
            <v>RPN</v>
          </cell>
        </row>
        <row r="349">
          <cell r="A349" t="str">
            <v>EESD-ENVIRO</v>
          </cell>
          <cell r="B349" t="str">
            <v>EVK2-CT-2002-00170</v>
          </cell>
          <cell r="C349" t="str">
            <v>1.1.4.-2.</v>
          </cell>
          <cell r="D349" t="str">
            <v>Research Projects</v>
          </cell>
          <cell r="E349" t="str">
            <v>REanalysis of the TROpospheric chemical composition over the past 40 years</v>
          </cell>
          <cell r="F349">
            <v>2856138</v>
          </cell>
          <cell r="G349">
            <v>1930905</v>
          </cell>
          <cell r="H349">
            <v>37593</v>
          </cell>
          <cell r="I349">
            <v>12</v>
          </cell>
          <cell r="K349" t="str">
            <v>Principal Contractor</v>
          </cell>
          <cell r="L349" t="str">
            <v>University of Oslo</v>
          </cell>
          <cell r="M349" t="str">
            <v>Problemveien 1</v>
          </cell>
          <cell r="N349" t="str">
            <v>0316</v>
          </cell>
          <cell r="O349" t="str">
            <v>OSLO</v>
          </cell>
          <cell r="P349" t="str">
            <v>NO</v>
          </cell>
          <cell r="Q349" t="str">
            <v>N/A</v>
          </cell>
          <cell r="R349">
            <v>201666</v>
          </cell>
          <cell r="S349">
            <v>201666</v>
          </cell>
          <cell r="T349" t="str">
            <v>HES</v>
          </cell>
          <cell r="U349" t="str">
            <v>GOV</v>
          </cell>
          <cell r="V349" t="str">
            <v>HES</v>
          </cell>
        </row>
        <row r="350">
          <cell r="A350" t="str">
            <v>EESD-ENVIRO</v>
          </cell>
          <cell r="B350" t="str">
            <v>EVK2-CT-2002-00173</v>
          </cell>
          <cell r="C350" t="str">
            <v>1.1.4.-2.</v>
          </cell>
          <cell r="D350" t="str">
            <v>Research Projects</v>
          </cell>
          <cell r="E350" t="str">
            <v>CONSTRUCTION, USE and DELIVERY OF AN EUROPEAN AEROSOL DATABASE</v>
          </cell>
          <cell r="F350">
            <v>1533047</v>
          </cell>
          <cell r="G350">
            <v>859072</v>
          </cell>
          <cell r="H350">
            <v>37645</v>
          </cell>
          <cell r="I350">
            <v>12</v>
          </cell>
          <cell r="J350">
            <v>1</v>
          </cell>
          <cell r="K350" t="str">
            <v>Principal Contractor</v>
          </cell>
          <cell r="L350" t="str">
            <v>NILU</v>
          </cell>
          <cell r="M350" t="str">
            <v>Instituttveien 18</v>
          </cell>
          <cell r="N350" t="str">
            <v>2027</v>
          </cell>
          <cell r="O350" t="str">
            <v>KJELLER</v>
          </cell>
          <cell r="P350" t="str">
            <v>NO</v>
          </cell>
          <cell r="R350">
            <v>133547</v>
          </cell>
          <cell r="S350">
            <v>66773</v>
          </cell>
          <cell r="T350" t="str">
            <v>REC</v>
          </cell>
          <cell r="U350" t="str">
            <v>PNP</v>
          </cell>
          <cell r="V350" t="str">
            <v>RPN</v>
          </cell>
        </row>
        <row r="351">
          <cell r="A351" t="str">
            <v>EESD-ENVIRO</v>
          </cell>
          <cell r="B351" t="str">
            <v>EVK2-CT-2002-00174</v>
          </cell>
          <cell r="C351" t="str">
            <v>1.1.4.-2.</v>
          </cell>
          <cell r="D351" t="str">
            <v>Research Projects</v>
          </cell>
          <cell r="E351" t="str">
            <v>Delivery of AErosol proDucts for Assimilation and environmentaL USe</v>
          </cell>
          <cell r="F351">
            <v>1295840</v>
          </cell>
          <cell r="G351">
            <v>750036</v>
          </cell>
          <cell r="I351">
            <v>8</v>
          </cell>
          <cell r="J351">
            <v>1</v>
          </cell>
          <cell r="K351" t="str">
            <v>Principal Contractor</v>
          </cell>
          <cell r="L351" t="str">
            <v>NILU</v>
          </cell>
          <cell r="M351" t="str">
            <v>Instituttveien 18</v>
          </cell>
          <cell r="N351" t="str">
            <v>2027</v>
          </cell>
          <cell r="O351" t="str">
            <v>KJELLER</v>
          </cell>
          <cell r="P351" t="str">
            <v>NO</v>
          </cell>
          <cell r="R351">
            <v>223147</v>
          </cell>
          <cell r="S351">
            <v>111573</v>
          </cell>
          <cell r="T351" t="str">
            <v>REC</v>
          </cell>
          <cell r="U351" t="str">
            <v>PNP</v>
          </cell>
          <cell r="V351" t="str">
            <v>RPN</v>
          </cell>
        </row>
        <row r="352">
          <cell r="A352" t="str">
            <v>EESD-ENVIRO</v>
          </cell>
          <cell r="B352" t="str">
            <v>EVK2-CT-2002-00176</v>
          </cell>
          <cell r="C352" t="str">
            <v>1.1.4.-2.</v>
          </cell>
          <cell r="D352" t="str">
            <v>Research Projects</v>
          </cell>
          <cell r="E352" t="str">
            <v>Air Pollution Modelling for Support to Policy on Health, Environment and Risk Management in Europe</v>
          </cell>
          <cell r="F352">
            <v>950017</v>
          </cell>
          <cell r="G352">
            <v>754242</v>
          </cell>
          <cell r="H352">
            <v>37575</v>
          </cell>
          <cell r="I352">
            <v>5</v>
          </cell>
          <cell r="J352">
            <v>1</v>
          </cell>
          <cell r="K352" t="str">
            <v>Principal Contractor</v>
          </cell>
          <cell r="L352" t="str">
            <v>CENTER FOR INTERNATIONAL CLIMATE AND ENVIRONMENTAL RESEARCH OSLO</v>
          </cell>
          <cell r="M352" t="str">
            <v>Blindern</v>
          </cell>
          <cell r="N352" t="str">
            <v>0318</v>
          </cell>
          <cell r="O352" t="str">
            <v>OSLO</v>
          </cell>
          <cell r="P352" t="str">
            <v>NO</v>
          </cell>
          <cell r="Q352" t="str">
            <v>N/A</v>
          </cell>
          <cell r="R352">
            <v>145550</v>
          </cell>
          <cell r="S352">
            <v>72775</v>
          </cell>
          <cell r="T352" t="str">
            <v>REC</v>
          </cell>
          <cell r="U352" t="str">
            <v>PNP</v>
          </cell>
          <cell r="V352" t="str">
            <v>RPN</v>
          </cell>
        </row>
        <row r="353">
          <cell r="A353" t="str">
            <v>EESD-ENVIRO</v>
          </cell>
          <cell r="B353" t="str">
            <v>EVK2-CT-2002-00177</v>
          </cell>
          <cell r="C353" t="str">
            <v>1.1.4.-2.</v>
          </cell>
          <cell r="D353" t="str">
            <v>Research Projects</v>
          </cell>
          <cell r="E353" t="str">
            <v>Harmonised monitoring, reporting and assessment of illegal marine oil discharges.</v>
          </cell>
          <cell r="F353">
            <v>2577595</v>
          </cell>
          <cell r="G353">
            <v>1288796</v>
          </cell>
          <cell r="I353">
            <v>10</v>
          </cell>
          <cell r="J353">
            <v>2</v>
          </cell>
          <cell r="K353" t="str">
            <v>Principal Contractor</v>
          </cell>
          <cell r="L353" t="str">
            <v xml:space="preserve">NORWEGIAN COMPUTING CENTER
</v>
          </cell>
          <cell r="M353" t="str">
            <v>Gaustadalleen 23,</v>
          </cell>
          <cell r="N353" t="str">
            <v>0134</v>
          </cell>
          <cell r="O353" t="str">
            <v>OSLO</v>
          </cell>
          <cell r="P353" t="str">
            <v>NO</v>
          </cell>
          <cell r="Q353" t="str">
            <v>N/A</v>
          </cell>
          <cell r="R353">
            <v>329480</v>
          </cell>
          <cell r="S353">
            <v>164740</v>
          </cell>
          <cell r="T353" t="str">
            <v>REC</v>
          </cell>
          <cell r="U353" t="str">
            <v>PNP</v>
          </cell>
          <cell r="V353" t="str">
            <v>RPN</v>
          </cell>
        </row>
        <row r="354">
          <cell r="A354" t="str">
            <v>EESD-ENVIRO</v>
          </cell>
          <cell r="B354" t="str">
            <v>EVK2-CT-2002-00177</v>
          </cell>
          <cell r="C354" t="str">
            <v>1.1.4.-2.</v>
          </cell>
          <cell r="D354" t="str">
            <v>Research Projects</v>
          </cell>
          <cell r="E354" t="str">
            <v>Harmonised monitoring, reporting and assessment of illegal marine oil discharges.</v>
          </cell>
          <cell r="F354">
            <v>2577595</v>
          </cell>
          <cell r="G354">
            <v>1288796</v>
          </cell>
          <cell r="I354">
            <v>10</v>
          </cell>
          <cell r="K354" t="str">
            <v>Principal Contractor</v>
          </cell>
          <cell r="L354" t="str">
            <v>TROMSOE SATELLITE STATION</v>
          </cell>
          <cell r="M354" t="str">
            <v xml:space="preserve">Prestvannveien, 38
</v>
          </cell>
          <cell r="N354" t="str">
            <v>9291</v>
          </cell>
          <cell r="O354" t="str">
            <v>TROMSOE</v>
          </cell>
          <cell r="P354" t="str">
            <v>NO</v>
          </cell>
          <cell r="R354">
            <v>361222</v>
          </cell>
          <cell r="S354">
            <v>180611</v>
          </cell>
          <cell r="T354" t="str">
            <v>OTH</v>
          </cell>
          <cell r="U354" t="str">
            <v>PRC</v>
          </cell>
          <cell r="V354" t="str">
            <v>BES</v>
          </cell>
        </row>
        <row r="355">
          <cell r="A355" t="str">
            <v>EESD-ENVIRO</v>
          </cell>
          <cell r="B355" t="str">
            <v>EVK2-CT-2002-20010</v>
          </cell>
          <cell r="C355" t="str">
            <v>1.1.4.-2.</v>
          </cell>
          <cell r="D355" t="str">
            <v>Thematic Network</v>
          </cell>
          <cell r="E355" t="str">
            <v>European Crop Wild Relative Diversity Assessment &amp; Conservation Forum</v>
          </cell>
          <cell r="F355">
            <v>728300</v>
          </cell>
          <cell r="G355">
            <v>728300</v>
          </cell>
          <cell r="H355">
            <v>37543</v>
          </cell>
          <cell r="I355">
            <v>10</v>
          </cell>
          <cell r="J355">
            <v>1</v>
          </cell>
          <cell r="K355" t="str">
            <v>Principal Contractor</v>
          </cell>
          <cell r="L355" t="str">
            <v>THE NORWEGIAN CROP RESEARCH INSTITUTE</v>
          </cell>
          <cell r="M355" t="str">
            <v>Raveien 2</v>
          </cell>
          <cell r="N355" t="str">
            <v>1431</v>
          </cell>
          <cell r="O355" t="str">
            <v>AAS</v>
          </cell>
          <cell r="P355" t="str">
            <v>NO</v>
          </cell>
          <cell r="Q355" t="str">
            <v>N/A</v>
          </cell>
          <cell r="R355">
            <v>12006</v>
          </cell>
          <cell r="S355">
            <v>12006</v>
          </cell>
          <cell r="T355" t="str">
            <v>REC</v>
          </cell>
          <cell r="U355" t="str">
            <v>GOV</v>
          </cell>
          <cell r="V355" t="str">
            <v>RPU</v>
          </cell>
        </row>
        <row r="356">
          <cell r="A356" t="str">
            <v>EESD-ENVIRO</v>
          </cell>
          <cell r="B356" t="str">
            <v>EVK2-CT-2002-20011</v>
          </cell>
          <cell r="C356" t="str">
            <v>1.1.4.-2.</v>
          </cell>
          <cell r="D356" t="str">
            <v>Thematic Network</v>
          </cell>
          <cell r="E356" t="str">
            <v>PAN European Thematic Network on Cultural Landscapes and their Ecosystems</v>
          </cell>
          <cell r="F356">
            <v>593611</v>
          </cell>
          <cell r="G356">
            <v>593611</v>
          </cell>
          <cell r="H356">
            <v>37553</v>
          </cell>
          <cell r="I356">
            <v>9</v>
          </cell>
          <cell r="J356">
            <v>1</v>
          </cell>
          <cell r="K356" t="str">
            <v>Principal Contractor</v>
          </cell>
          <cell r="L356" t="str">
            <v xml:space="preserve">University of Bergen </v>
          </cell>
          <cell r="M356" t="str">
            <v>Prof. Keysersgt. 8</v>
          </cell>
          <cell r="N356" t="str">
            <v>5020</v>
          </cell>
          <cell r="O356" t="str">
            <v>BERGEN</v>
          </cell>
          <cell r="P356" t="str">
            <v>NO</v>
          </cell>
          <cell r="Q356" t="str">
            <v>N/A</v>
          </cell>
          <cell r="R356">
            <v>232368</v>
          </cell>
          <cell r="S356">
            <v>232368</v>
          </cell>
          <cell r="T356" t="str">
            <v>HES</v>
          </cell>
          <cell r="U356" t="str">
            <v>GOV</v>
          </cell>
          <cell r="V356" t="str">
            <v>HES</v>
          </cell>
        </row>
        <row r="357">
          <cell r="A357" t="str">
            <v>EESD-ENVIRO</v>
          </cell>
          <cell r="B357" t="str">
            <v>EVK2-CT-2002-20013</v>
          </cell>
          <cell r="C357" t="str">
            <v>1.1.4.-2.</v>
          </cell>
          <cell r="D357" t="str">
            <v>Thematic Network</v>
          </cell>
          <cell r="E357" t="str">
            <v>EUROPEAN CRAYFISH AS KEYSTONE SPECIES-LINKING SCIENCE, MANAGEMENT AND ECONOMICS WITH SUSTAINABLE ENVIRONMENTAL QUALITY</v>
          </cell>
          <cell r="F357">
            <v>507418</v>
          </cell>
          <cell r="G357">
            <v>507418</v>
          </cell>
          <cell r="H357">
            <v>37587</v>
          </cell>
          <cell r="I357">
            <v>12</v>
          </cell>
          <cell r="J357">
            <v>1</v>
          </cell>
          <cell r="K357" t="str">
            <v>Member</v>
          </cell>
          <cell r="L357" t="str">
            <v>NORWEGIAN FOUNDATION  FOR NATURE RESEARCH AND CULTURAL HERITAGE RESEARCH</v>
          </cell>
          <cell r="M357" t="str">
            <v>Tungasletta 2</v>
          </cell>
          <cell r="N357" t="str">
            <v>7485</v>
          </cell>
          <cell r="O357" t="str">
            <v>TRONDHEIM</v>
          </cell>
          <cell r="P357" t="str">
            <v>NO</v>
          </cell>
          <cell r="R357">
            <v>37947</v>
          </cell>
          <cell r="S357">
            <v>37947</v>
          </cell>
          <cell r="T357" t="str">
            <v>REC</v>
          </cell>
          <cell r="U357" t="str">
            <v>PNP</v>
          </cell>
          <cell r="V357" t="str">
            <v>RPN</v>
          </cell>
        </row>
        <row r="358">
          <cell r="A358" t="str">
            <v>EESD-ENVIRO</v>
          </cell>
          <cell r="B358" t="str">
            <v>EVK2-CT-2002-20014</v>
          </cell>
          <cell r="C358" t="str">
            <v>1.1.4.-2.</v>
          </cell>
          <cell r="D358" t="str">
            <v>Concerted Actions</v>
          </cell>
          <cell r="E358" t="str">
            <v>Concerted Action : Synthesis of the European Greenhouse Gas Budget</v>
          </cell>
          <cell r="F358">
            <v>1257660</v>
          </cell>
          <cell r="G358">
            <v>1257660</v>
          </cell>
          <cell r="H358">
            <v>37553</v>
          </cell>
          <cell r="I358">
            <v>13</v>
          </cell>
          <cell r="J358">
            <v>1</v>
          </cell>
          <cell r="K358" t="str">
            <v>Member</v>
          </cell>
          <cell r="L358" t="str">
            <v>NILU</v>
          </cell>
          <cell r="M358" t="str">
            <v>Instituttveien 18</v>
          </cell>
          <cell r="N358" t="str">
            <v>2027</v>
          </cell>
          <cell r="O358" t="str">
            <v>KJELLER</v>
          </cell>
          <cell r="P358" t="str">
            <v>NO</v>
          </cell>
          <cell r="R358">
            <v>34800</v>
          </cell>
          <cell r="S358">
            <v>34800</v>
          </cell>
          <cell r="T358" t="str">
            <v>REC</v>
          </cell>
          <cell r="U358" t="str">
            <v>PNP</v>
          </cell>
          <cell r="V358" t="str">
            <v>RPN</v>
          </cell>
        </row>
        <row r="359">
          <cell r="A359" t="str">
            <v>EESD-ENVIRO</v>
          </cell>
          <cell r="B359" t="str">
            <v>EVK2-CT-2002-20015</v>
          </cell>
          <cell r="C359" t="str">
            <v>1.1.4.-2.</v>
          </cell>
          <cell r="D359" t="str">
            <v>Concerted Actions</v>
          </cell>
          <cell r="E359" t="str">
            <v>Global Monitoring for Environment and Security - Global Atmospheric Observations</v>
          </cell>
          <cell r="F359">
            <v>350947</v>
          </cell>
          <cell r="G359">
            <v>350947</v>
          </cell>
          <cell r="H359">
            <v>37613</v>
          </cell>
          <cell r="I359">
            <v>9</v>
          </cell>
          <cell r="J359">
            <v>1</v>
          </cell>
          <cell r="K359" t="str">
            <v>Prime Contractor</v>
          </cell>
          <cell r="L359" t="str">
            <v>NILU</v>
          </cell>
          <cell r="M359" t="str">
            <v>Instituttveien 18</v>
          </cell>
          <cell r="N359" t="str">
            <v>2027</v>
          </cell>
          <cell r="O359" t="str">
            <v>KJELLER</v>
          </cell>
          <cell r="P359" t="str">
            <v>NO</v>
          </cell>
          <cell r="R359">
            <v>170955</v>
          </cell>
          <cell r="S359">
            <v>170955</v>
          </cell>
          <cell r="T359" t="str">
            <v>REC</v>
          </cell>
          <cell r="U359" t="str">
            <v>PNP</v>
          </cell>
          <cell r="V359" t="str">
            <v>RPN</v>
          </cell>
        </row>
        <row r="360">
          <cell r="A360" t="str">
            <v>EESD-ENVIRO</v>
          </cell>
          <cell r="B360" t="str">
            <v>EVK2-CT-2002-20016</v>
          </cell>
          <cell r="C360" t="str">
            <v>1.1.4.-2.</v>
          </cell>
          <cell r="D360" t="str">
            <v>Concerted Actions</v>
          </cell>
          <cell r="E360" t="str">
            <v>Soil Conservation and Protection Strategies for Europe</v>
          </cell>
          <cell r="F360">
            <v>713269</v>
          </cell>
          <cell r="G360">
            <v>713269</v>
          </cell>
          <cell r="H360">
            <v>37532</v>
          </cell>
          <cell r="I360">
            <v>2</v>
          </cell>
          <cell r="J360">
            <v>1</v>
          </cell>
          <cell r="K360" t="str">
            <v>Principal Contractor</v>
          </cell>
          <cell r="L360" t="str">
            <v>NORSK INSTITUTT FOR JORD OG SKOGKARTLEGGING</v>
          </cell>
          <cell r="M360" t="str">
            <v>Raveien 9</v>
          </cell>
          <cell r="N360" t="str">
            <v>1431</v>
          </cell>
          <cell r="O360" t="str">
            <v>AAS</v>
          </cell>
          <cell r="P360" t="str">
            <v>NO</v>
          </cell>
          <cell r="Q360" t="str">
            <v>N/A</v>
          </cell>
          <cell r="R360">
            <v>27519</v>
          </cell>
          <cell r="S360">
            <v>27519</v>
          </cell>
          <cell r="T360" t="str">
            <v>OTH</v>
          </cell>
          <cell r="U360" t="str">
            <v>GOV</v>
          </cell>
          <cell r="V360" t="str">
            <v>PUS</v>
          </cell>
        </row>
        <row r="361">
          <cell r="A361" t="str">
            <v>EESD-ENVIRO</v>
          </cell>
          <cell r="B361" t="str">
            <v>EVK2-CT-2002-80017</v>
          </cell>
          <cell r="C361" t="str">
            <v>1.1.4.-2.</v>
          </cell>
          <cell r="D361" t="str">
            <v>Classical Accompanying Measures</v>
          </cell>
          <cell r="E361" t="str">
            <v>A review of the role of transhumance in mountain ecosystem processes and dynamics</v>
          </cell>
          <cell r="F361">
            <v>119482</v>
          </cell>
          <cell r="G361">
            <v>89989</v>
          </cell>
          <cell r="H361">
            <v>37606</v>
          </cell>
          <cell r="I361">
            <v>5</v>
          </cell>
          <cell r="J361">
            <v>1</v>
          </cell>
          <cell r="K361" t="str">
            <v>Principal Contractor</v>
          </cell>
          <cell r="L361" t="str">
            <v>SOGN OG FJORDANE UNIVERSITY COLLEGE</v>
          </cell>
          <cell r="M361" t="str">
            <v>Parkvegen</v>
          </cell>
          <cell r="N361" t="str">
            <v>6851</v>
          </cell>
          <cell r="O361" t="str">
            <v>SOGNDAL</v>
          </cell>
          <cell r="P361" t="str">
            <v>NO</v>
          </cell>
          <cell r="R361">
            <v>13980</v>
          </cell>
          <cell r="S361">
            <v>12582</v>
          </cell>
          <cell r="T361" t="str">
            <v>HES</v>
          </cell>
          <cell r="U361" t="str">
            <v>GOV</v>
          </cell>
          <cell r="V361" t="str">
            <v>HES</v>
          </cell>
        </row>
        <row r="362">
          <cell r="A362" t="str">
            <v>EESD-ENVIRO</v>
          </cell>
          <cell r="B362" t="str">
            <v>EVK2-CT-2002-80019</v>
          </cell>
          <cell r="C362" t="str">
            <v>1.1.4.-2.</v>
          </cell>
          <cell r="D362" t="str">
            <v>Classical Accompanying Measures</v>
          </cell>
          <cell r="E362" t="str">
            <v>NETWORK FOR THE SUPPORT OF EUROPEAN POLICIES ON AIR POLLUTION</v>
          </cell>
          <cell r="F362">
            <v>499932</v>
          </cell>
          <cell r="G362">
            <v>499932</v>
          </cell>
          <cell r="H362">
            <v>37574</v>
          </cell>
          <cell r="I362">
            <v>6</v>
          </cell>
          <cell r="J362">
            <v>1</v>
          </cell>
          <cell r="K362" t="str">
            <v>Principal Contractor</v>
          </cell>
          <cell r="L362" t="str">
            <v>NILU</v>
          </cell>
          <cell r="M362" t="str">
            <v>Instituttveien 18</v>
          </cell>
          <cell r="N362" t="str">
            <v>2027</v>
          </cell>
          <cell r="O362" t="str">
            <v>KJELLER</v>
          </cell>
          <cell r="P362" t="str">
            <v>NO</v>
          </cell>
          <cell r="R362">
            <v>84831</v>
          </cell>
          <cell r="S362">
            <v>84831</v>
          </cell>
          <cell r="T362" t="str">
            <v>REC</v>
          </cell>
          <cell r="U362" t="str">
            <v>PNP</v>
          </cell>
          <cell r="V362" t="str">
            <v>RPN</v>
          </cell>
        </row>
        <row r="363">
          <cell r="A363" t="str">
            <v>EESD-ENVIRO</v>
          </cell>
          <cell r="B363" t="str">
            <v>EVK2-CT-2002-80021</v>
          </cell>
          <cell r="C363" t="str">
            <v>1.1.4.-2.</v>
          </cell>
          <cell r="D363" t="str">
            <v>Classical Accompanying Measures</v>
          </cell>
          <cell r="E363" t="str">
            <v>European Landscape Character Assessment Initiative</v>
          </cell>
          <cell r="F363">
            <v>449855</v>
          </cell>
          <cell r="G363">
            <v>393760</v>
          </cell>
          <cell r="I363">
            <v>16</v>
          </cell>
          <cell r="J363">
            <v>1</v>
          </cell>
          <cell r="K363" t="str">
            <v>Principal Contractor</v>
          </cell>
          <cell r="L363" t="str">
            <v>NORSK INSTITUTT FOR JORD OG SKOGKARTLEGGING</v>
          </cell>
          <cell r="M363" t="str">
            <v>Raveien 9</v>
          </cell>
          <cell r="N363" t="str">
            <v>1431</v>
          </cell>
          <cell r="O363" t="str">
            <v>AAS</v>
          </cell>
          <cell r="P363" t="str">
            <v>NO</v>
          </cell>
          <cell r="Q363" t="str">
            <v>N/A</v>
          </cell>
          <cell r="R363">
            <v>19272</v>
          </cell>
          <cell r="S363">
            <v>17730</v>
          </cell>
          <cell r="T363" t="str">
            <v>OTH</v>
          </cell>
          <cell r="U363" t="str">
            <v>GOV</v>
          </cell>
          <cell r="V363" t="str">
            <v>PUS</v>
          </cell>
        </row>
        <row r="364">
          <cell r="A364" t="str">
            <v>EESD-ENVIRO</v>
          </cell>
          <cell r="B364" t="str">
            <v>EVK3-CT-1999-00002</v>
          </cell>
          <cell r="C364" t="str">
            <v>1.1.4.-3.</v>
          </cell>
          <cell r="D364" t="str">
            <v>Research Projects</v>
          </cell>
          <cell r="E364" t="str">
            <v>OCEANOGRAPHIC APPLICATIONS TO EUTROPHICATION IN REGIONS OF RESTRICTED EXCHANGE</v>
          </cell>
          <cell r="F364">
            <v>3698401</v>
          </cell>
          <cell r="G364">
            <v>2610100</v>
          </cell>
          <cell r="H364">
            <v>36707</v>
          </cell>
          <cell r="I364">
            <v>14</v>
          </cell>
          <cell r="J364">
            <v>1</v>
          </cell>
          <cell r="K364" t="str">
            <v>Principal Contractor</v>
          </cell>
          <cell r="L364" t="str">
            <v>NORWEGIAN POLAR INSTITUTE OF THE MINISTRY OF ENVIRONMENT</v>
          </cell>
          <cell r="M364" t="str">
            <v>Hjalmar Johansens G. 14</v>
          </cell>
          <cell r="N364" t="str">
            <v>9296</v>
          </cell>
          <cell r="O364" t="str">
            <v>TROMSOE</v>
          </cell>
          <cell r="P364" t="str">
            <v>NO</v>
          </cell>
          <cell r="R364">
            <v>278600</v>
          </cell>
          <cell r="S364">
            <v>278600</v>
          </cell>
          <cell r="T364" t="str">
            <v>REC</v>
          </cell>
          <cell r="U364" t="str">
            <v>GOV</v>
          </cell>
          <cell r="V364" t="str">
            <v>RPU</v>
          </cell>
        </row>
        <row r="365">
          <cell r="A365" t="str">
            <v>EESD-ENVIRO</v>
          </cell>
          <cell r="B365" t="str">
            <v>EVK3-CT-1999-00006</v>
          </cell>
          <cell r="C365" t="str">
            <v>1.1.4.-3.</v>
          </cell>
          <cell r="D365" t="str">
            <v>Research Projects</v>
          </cell>
          <cell r="E365" t="str">
            <v>Continental Slope Stability</v>
          </cell>
          <cell r="F365">
            <v>3118700</v>
          </cell>
          <cell r="G365">
            <v>2081000</v>
          </cell>
          <cell r="H365">
            <v>36595</v>
          </cell>
          <cell r="I365">
            <v>7</v>
          </cell>
          <cell r="K365" t="str">
            <v>Principal Contractor</v>
          </cell>
          <cell r="L365" t="str">
            <v xml:space="preserve">University of Bergen </v>
          </cell>
          <cell r="M365" t="str">
            <v>Prof. Keysersgt. 8</v>
          </cell>
          <cell r="N365" t="str">
            <v>5020</v>
          </cell>
          <cell r="O365" t="str">
            <v>BERGEN</v>
          </cell>
          <cell r="P365" t="str">
            <v>NO</v>
          </cell>
          <cell r="Q365" t="str">
            <v>N/A</v>
          </cell>
          <cell r="R365">
            <v>217000</v>
          </cell>
          <cell r="S365">
            <v>217000</v>
          </cell>
          <cell r="T365" t="str">
            <v>HES</v>
          </cell>
          <cell r="U365" t="str">
            <v>GOV</v>
          </cell>
          <cell r="V365" t="str">
            <v>HES</v>
          </cell>
        </row>
        <row r="366">
          <cell r="A366" t="str">
            <v>EESD-ENVIRO</v>
          </cell>
          <cell r="B366" t="str">
            <v>EVK3-CT-1999-00006</v>
          </cell>
          <cell r="C366" t="str">
            <v>1.1.4.-3.</v>
          </cell>
          <cell r="D366" t="str">
            <v>Research Projects</v>
          </cell>
          <cell r="E366" t="str">
            <v>Continental Slope Stability</v>
          </cell>
          <cell r="F366">
            <v>3118700</v>
          </cell>
          <cell r="G366">
            <v>2081000</v>
          </cell>
          <cell r="H366">
            <v>36595</v>
          </cell>
          <cell r="I366">
            <v>7</v>
          </cell>
          <cell r="J366">
            <v>3</v>
          </cell>
          <cell r="K366" t="str">
            <v>Principal Contractor</v>
          </cell>
          <cell r="L366" t="str">
            <v>University of Oslo</v>
          </cell>
          <cell r="M366" t="str">
            <v>Problemveien 1</v>
          </cell>
          <cell r="N366" t="str">
            <v>0316</v>
          </cell>
          <cell r="O366" t="str">
            <v>OSLO</v>
          </cell>
          <cell r="P366" t="str">
            <v>NO</v>
          </cell>
          <cell r="Q366" t="str">
            <v>N/A</v>
          </cell>
          <cell r="R366">
            <v>217000</v>
          </cell>
          <cell r="S366">
            <v>217000</v>
          </cell>
          <cell r="T366" t="str">
            <v>HES</v>
          </cell>
          <cell r="U366" t="str">
            <v>GOV</v>
          </cell>
          <cell r="V366" t="str">
            <v>HES</v>
          </cell>
        </row>
        <row r="367">
          <cell r="A367" t="str">
            <v>EESD-ENVIRO</v>
          </cell>
          <cell r="B367" t="str">
            <v>EVK3-CT-1999-00006</v>
          </cell>
          <cell r="C367" t="str">
            <v>1.1.4.-3.</v>
          </cell>
          <cell r="D367" t="str">
            <v>Research Projects</v>
          </cell>
          <cell r="E367" t="str">
            <v>Continental Slope Stability</v>
          </cell>
          <cell r="F367">
            <v>3118700</v>
          </cell>
          <cell r="G367">
            <v>2081000</v>
          </cell>
          <cell r="H367">
            <v>36595</v>
          </cell>
          <cell r="I367">
            <v>7</v>
          </cell>
          <cell r="K367" t="str">
            <v>Prime Contractor</v>
          </cell>
          <cell r="L367" t="str">
            <v>University of Tromsoe</v>
          </cell>
          <cell r="N367" t="str">
            <v>9037</v>
          </cell>
          <cell r="O367" t="str">
            <v>TROMSOE</v>
          </cell>
          <cell r="P367" t="str">
            <v>NO</v>
          </cell>
          <cell r="Q367" t="str">
            <v>N/A</v>
          </cell>
          <cell r="R367">
            <v>396600</v>
          </cell>
          <cell r="S367">
            <v>396600</v>
          </cell>
          <cell r="T367" t="str">
            <v>HES</v>
          </cell>
          <cell r="U367" t="str">
            <v>GOV</v>
          </cell>
          <cell r="V367" t="str">
            <v>HES</v>
          </cell>
        </row>
        <row r="368">
          <cell r="A368" t="str">
            <v>EESD-ENVIRO</v>
          </cell>
          <cell r="B368" t="str">
            <v>EVK3-CT-1999-00009</v>
          </cell>
          <cell r="C368" t="str">
            <v>1.1.4.-3.</v>
          </cell>
          <cell r="D368" t="str">
            <v>Research Projects</v>
          </cell>
          <cell r="E368" t="str">
            <v>Cycling of Phosphorus in the Mediterranean</v>
          </cell>
          <cell r="F368">
            <v>2305000</v>
          </cell>
          <cell r="G368">
            <v>1786700</v>
          </cell>
          <cell r="H368">
            <v>36584</v>
          </cell>
          <cell r="I368">
            <v>9</v>
          </cell>
          <cell r="K368" t="str">
            <v>Principal Contractor</v>
          </cell>
          <cell r="L368" t="str">
            <v xml:space="preserve">University of Bergen </v>
          </cell>
          <cell r="M368" t="str">
            <v>Prof. Keysersgt. 8</v>
          </cell>
          <cell r="N368" t="str">
            <v>5020</v>
          </cell>
          <cell r="O368" t="str">
            <v>BERGEN</v>
          </cell>
          <cell r="P368" t="str">
            <v>NO</v>
          </cell>
          <cell r="Q368" t="str">
            <v>N/A</v>
          </cell>
          <cell r="R368">
            <v>263850</v>
          </cell>
          <cell r="S368">
            <v>263850</v>
          </cell>
          <cell r="T368" t="str">
            <v>HES</v>
          </cell>
          <cell r="U368" t="str">
            <v>GOV</v>
          </cell>
          <cell r="V368" t="str">
            <v>HES</v>
          </cell>
        </row>
        <row r="369">
          <cell r="A369" t="str">
            <v>EESD-ENVIRO</v>
          </cell>
          <cell r="B369" t="str">
            <v>EVK3-CT-1999-00009</v>
          </cell>
          <cell r="C369" t="str">
            <v>1.1.4.-3.</v>
          </cell>
          <cell r="D369" t="str">
            <v>Research Projects</v>
          </cell>
          <cell r="E369" t="str">
            <v>Cycling of Phosphorus in the Mediterranean</v>
          </cell>
          <cell r="F369">
            <v>2305000</v>
          </cell>
          <cell r="G369">
            <v>1786700</v>
          </cell>
          <cell r="H369">
            <v>36584</v>
          </cell>
          <cell r="I369">
            <v>9</v>
          </cell>
          <cell r="J369">
            <v>2</v>
          </cell>
          <cell r="K369" t="str">
            <v>Principal Contractor</v>
          </cell>
          <cell r="L369" t="str">
            <v>University of Tromsoe</v>
          </cell>
          <cell r="N369" t="str">
            <v>9037</v>
          </cell>
          <cell r="O369" t="str">
            <v>TROMSOE</v>
          </cell>
          <cell r="P369" t="str">
            <v>NO</v>
          </cell>
          <cell r="Q369" t="str">
            <v>N/A</v>
          </cell>
          <cell r="R369">
            <v>188420</v>
          </cell>
          <cell r="S369">
            <v>188420</v>
          </cell>
          <cell r="T369" t="str">
            <v>HES</v>
          </cell>
          <cell r="U369" t="str">
            <v>GOV</v>
          </cell>
          <cell r="V369" t="str">
            <v>HES</v>
          </cell>
        </row>
        <row r="370">
          <cell r="A370" t="str">
            <v>EESD-ENVIRO</v>
          </cell>
          <cell r="B370" t="str">
            <v>EVK3-CT-1999-00011</v>
          </cell>
          <cell r="C370" t="str">
            <v>1.1.4.-3.</v>
          </cell>
          <cell r="D370" t="str">
            <v>Research Projects</v>
          </cell>
          <cell r="E370" t="str">
            <v>STRATIGRAPHICAL DEVELOPMENT OF THE GLACIATED EUROPEAN MARGIN</v>
          </cell>
          <cell r="F370">
            <v>2506400</v>
          </cell>
          <cell r="G370">
            <v>1506900</v>
          </cell>
          <cell r="H370">
            <v>36577</v>
          </cell>
          <cell r="I370">
            <v>7</v>
          </cell>
          <cell r="K370" t="str">
            <v>Principal Contractor</v>
          </cell>
          <cell r="L370" t="str">
            <v xml:space="preserve">University of Bergen </v>
          </cell>
          <cell r="M370" t="str">
            <v>Prof. Keysersgt. 8</v>
          </cell>
          <cell r="N370" t="str">
            <v>5020</v>
          </cell>
          <cell r="O370" t="str">
            <v>BERGEN</v>
          </cell>
          <cell r="P370" t="str">
            <v>NO</v>
          </cell>
          <cell r="Q370" t="str">
            <v>N/A</v>
          </cell>
          <cell r="R370">
            <v>216800</v>
          </cell>
          <cell r="S370">
            <v>216800</v>
          </cell>
          <cell r="T370" t="str">
            <v>HES</v>
          </cell>
          <cell r="U370" t="str">
            <v>GOV</v>
          </cell>
          <cell r="V370" t="str">
            <v>HES</v>
          </cell>
        </row>
        <row r="371">
          <cell r="A371" t="str">
            <v>EESD-ENVIRO</v>
          </cell>
          <cell r="B371" t="str">
            <v>EVK3-CT-1999-00011</v>
          </cell>
          <cell r="C371" t="str">
            <v>1.1.4.-3.</v>
          </cell>
          <cell r="D371" t="str">
            <v>Research Projects</v>
          </cell>
          <cell r="E371" t="str">
            <v>STRATIGRAPHICAL DEVELOPMENT OF THE GLACIATED EUROPEAN MARGIN</v>
          </cell>
          <cell r="F371">
            <v>2506400</v>
          </cell>
          <cell r="G371">
            <v>1506900</v>
          </cell>
          <cell r="H371">
            <v>36577</v>
          </cell>
          <cell r="I371">
            <v>7</v>
          </cell>
          <cell r="J371">
            <v>2</v>
          </cell>
          <cell r="K371" t="str">
            <v>Principal Contractor</v>
          </cell>
          <cell r="L371" t="str">
            <v>University of Tromsoe</v>
          </cell>
          <cell r="N371" t="str">
            <v>9037</v>
          </cell>
          <cell r="O371" t="str">
            <v>TROMSOE</v>
          </cell>
          <cell r="P371" t="str">
            <v>NO</v>
          </cell>
          <cell r="Q371" t="str">
            <v>N/A</v>
          </cell>
          <cell r="R371">
            <v>139600</v>
          </cell>
          <cell r="S371">
            <v>139600</v>
          </cell>
          <cell r="T371" t="str">
            <v>HES</v>
          </cell>
          <cell r="U371" t="str">
            <v>GOV</v>
          </cell>
          <cell r="V371" t="str">
            <v>HES</v>
          </cell>
        </row>
        <row r="372">
          <cell r="A372" t="str">
            <v>EESD-ENVIRO</v>
          </cell>
          <cell r="B372" t="str">
            <v>EVK3-CT-1999-00012</v>
          </cell>
          <cell r="C372" t="str">
            <v>1.1.4.-3.</v>
          </cell>
          <cell r="D372" t="str">
            <v>Research Projects</v>
          </cell>
          <cell r="E372" t="str">
            <v>The influence of UVR and climate conditions on fish stocks : A case study of the  Northeast Arctic cod</v>
          </cell>
          <cell r="F372">
            <v>1477900</v>
          </cell>
          <cell r="G372">
            <v>904000</v>
          </cell>
          <cell r="H372">
            <v>36573</v>
          </cell>
          <cell r="I372">
            <v>7</v>
          </cell>
          <cell r="J372">
            <v>3</v>
          </cell>
          <cell r="K372" t="str">
            <v>Principal Contractor</v>
          </cell>
          <cell r="L372" t="str">
            <v>HOGSKOLEN I BODO@@@</v>
          </cell>
          <cell r="M372" t="str">
            <v>Morkvedtrakket 30</v>
          </cell>
          <cell r="N372" t="str">
            <v>8002</v>
          </cell>
          <cell r="O372" t="str">
            <v>BODE</v>
          </cell>
          <cell r="P372" t="str">
            <v>NO</v>
          </cell>
          <cell r="Q372" t="str">
            <v>N/A</v>
          </cell>
          <cell r="R372">
            <v>140300</v>
          </cell>
          <cell r="S372">
            <v>140300</v>
          </cell>
          <cell r="T372" t="str">
            <v>HES</v>
          </cell>
          <cell r="U372" t="str">
            <v>GOV</v>
          </cell>
          <cell r="V372" t="str">
            <v>HES</v>
          </cell>
        </row>
        <row r="373">
          <cell r="A373" t="str">
            <v>EESD-ENVIRO</v>
          </cell>
          <cell r="B373" t="str">
            <v>EVK3-CT-1999-00012</v>
          </cell>
          <cell r="C373" t="str">
            <v>1.1.4.-3.</v>
          </cell>
          <cell r="D373" t="str">
            <v>Research Projects</v>
          </cell>
          <cell r="E373" t="str">
            <v>The influence of UVR and climate conditions on fish stocks : A case study of the  Northeast Arctic cod</v>
          </cell>
          <cell r="F373">
            <v>1477900</v>
          </cell>
          <cell r="G373">
            <v>904000</v>
          </cell>
          <cell r="H373">
            <v>36573</v>
          </cell>
          <cell r="I373">
            <v>7</v>
          </cell>
          <cell r="K373" t="str">
            <v>Prime Contractor</v>
          </cell>
          <cell r="L373" t="str">
            <v>NILU</v>
          </cell>
          <cell r="M373" t="str">
            <v>Instituttveien 18</v>
          </cell>
          <cell r="N373" t="str">
            <v>2027</v>
          </cell>
          <cell r="O373" t="str">
            <v>KJELLER</v>
          </cell>
          <cell r="P373" t="str">
            <v>NO</v>
          </cell>
          <cell r="R373">
            <v>291140</v>
          </cell>
          <cell r="S373">
            <v>145570</v>
          </cell>
          <cell r="T373" t="str">
            <v>REC</v>
          </cell>
          <cell r="U373" t="str">
            <v>PNP</v>
          </cell>
          <cell r="V373" t="str">
            <v>RPN</v>
          </cell>
        </row>
        <row r="374">
          <cell r="A374" t="str">
            <v>EESD-ENVIRO</v>
          </cell>
          <cell r="B374" t="str">
            <v>EVK3-CT-1999-00012</v>
          </cell>
          <cell r="C374" t="str">
            <v>1.1.4.-3.</v>
          </cell>
          <cell r="D374" t="str">
            <v>Research Projects</v>
          </cell>
          <cell r="E374" t="str">
            <v>The influence of UVR and climate conditions on fish stocks : A case study of the  Northeast Arctic cod</v>
          </cell>
          <cell r="F374">
            <v>1477900</v>
          </cell>
          <cell r="G374">
            <v>904000</v>
          </cell>
          <cell r="H374">
            <v>36573</v>
          </cell>
          <cell r="I374">
            <v>7</v>
          </cell>
          <cell r="K374" t="str">
            <v>Principal Contractor</v>
          </cell>
          <cell r="L374" t="str">
            <v>University of Tromsoe</v>
          </cell>
          <cell r="N374" t="str">
            <v>9037</v>
          </cell>
          <cell r="O374" t="str">
            <v>TROMSOE</v>
          </cell>
          <cell r="P374" t="str">
            <v>NO</v>
          </cell>
          <cell r="Q374" t="str">
            <v>N/A</v>
          </cell>
          <cell r="R374">
            <v>189800</v>
          </cell>
          <cell r="S374">
            <v>189800</v>
          </cell>
          <cell r="T374" t="str">
            <v>HES</v>
          </cell>
          <cell r="U374" t="str">
            <v>GOV</v>
          </cell>
          <cell r="V374" t="str">
            <v>HES</v>
          </cell>
        </row>
        <row r="375">
          <cell r="A375" t="str">
            <v>EESD-ENVIRO</v>
          </cell>
          <cell r="B375" t="str">
            <v>EVK3-CT-1999-00013</v>
          </cell>
          <cell r="C375" t="str">
            <v>1.1.4.-3.</v>
          </cell>
          <cell r="D375" t="str">
            <v>Research Projects</v>
          </cell>
          <cell r="E375" t="str">
            <v>Environmental Controls on Mound Formation along the European Margin</v>
          </cell>
          <cell r="F375">
            <v>1955218</v>
          </cell>
          <cell r="G375">
            <v>1500000</v>
          </cell>
          <cell r="H375">
            <v>36593</v>
          </cell>
          <cell r="I375">
            <v>12</v>
          </cell>
          <cell r="J375">
            <v>1</v>
          </cell>
          <cell r="K375" t="str">
            <v>Principal Contractor</v>
          </cell>
          <cell r="L375" t="str">
            <v>University of Tromsoe</v>
          </cell>
          <cell r="N375" t="str">
            <v>9037</v>
          </cell>
          <cell r="O375" t="str">
            <v>TROMSOE</v>
          </cell>
          <cell r="P375" t="str">
            <v>NO</v>
          </cell>
          <cell r="Q375" t="str">
            <v>N/A</v>
          </cell>
          <cell r="R375">
            <v>147198</v>
          </cell>
          <cell r="S375">
            <v>147198</v>
          </cell>
          <cell r="T375" t="str">
            <v>HES</v>
          </cell>
          <cell r="U375" t="str">
            <v>GOV</v>
          </cell>
          <cell r="V375" t="str">
            <v>HES</v>
          </cell>
        </row>
        <row r="376">
          <cell r="A376" t="str">
            <v>EESD-ENVIRO</v>
          </cell>
          <cell r="B376" t="str">
            <v>EVK3-CT-1999-00015</v>
          </cell>
          <cell r="C376" t="str">
            <v>1.1.4.-3.</v>
          </cell>
          <cell r="D376" t="str">
            <v>Research Projects</v>
          </cell>
          <cell r="E376" t="str">
            <v>Biological control of harmful algal blooms in european coastal waters: role of eutrophication.</v>
          </cell>
          <cell r="F376">
            <v>2657400</v>
          </cell>
          <cell r="G376">
            <v>1752000</v>
          </cell>
          <cell r="H376">
            <v>36581</v>
          </cell>
          <cell r="I376">
            <v>7</v>
          </cell>
          <cell r="J376">
            <v>1</v>
          </cell>
          <cell r="K376" t="str">
            <v>Principal Contractor</v>
          </cell>
          <cell r="L376" t="str">
            <v>University of Tromsoe</v>
          </cell>
          <cell r="N376" t="str">
            <v>9037</v>
          </cell>
          <cell r="O376" t="str">
            <v>TROMSOE</v>
          </cell>
          <cell r="P376" t="str">
            <v>NO</v>
          </cell>
          <cell r="Q376" t="str">
            <v>N/A</v>
          </cell>
          <cell r="R376">
            <v>190637</v>
          </cell>
          <cell r="S376">
            <v>190637</v>
          </cell>
          <cell r="T376" t="str">
            <v>HES</v>
          </cell>
          <cell r="U376" t="str">
            <v>GOV</v>
          </cell>
          <cell r="V376" t="str">
            <v>HES</v>
          </cell>
        </row>
        <row r="377">
          <cell r="A377" t="str">
            <v>EESD-ENVIRO</v>
          </cell>
          <cell r="B377" t="str">
            <v>EVK3-CT-1999-00019</v>
          </cell>
          <cell r="C377" t="str">
            <v>1.1.4.-3.</v>
          </cell>
          <cell r="D377" t="str">
            <v>Research Projects</v>
          </cell>
          <cell r="E377" t="str">
            <v>Estimation of Primary Production for Fisheries Management</v>
          </cell>
          <cell r="F377">
            <v>762001</v>
          </cell>
          <cell r="G377">
            <v>381000</v>
          </cell>
          <cell r="H377">
            <v>36600</v>
          </cell>
          <cell r="I377">
            <v>4</v>
          </cell>
          <cell r="J377">
            <v>2</v>
          </cell>
          <cell r="K377" t="str">
            <v>Prime Contractor</v>
          </cell>
          <cell r="L377" t="str">
            <v>NANSEN ENVIRONMENTAL AND REMOTE SENSING CENTER</v>
          </cell>
          <cell r="M377" t="str">
            <v>Edvard Griegsvej 3a</v>
          </cell>
          <cell r="N377" t="str">
            <v>5059</v>
          </cell>
          <cell r="O377" t="str">
            <v>BERGEN</v>
          </cell>
          <cell r="P377" t="str">
            <v>NO</v>
          </cell>
          <cell r="R377">
            <v>351260</v>
          </cell>
          <cell r="S377">
            <v>175630</v>
          </cell>
          <cell r="T377" t="str">
            <v>REC</v>
          </cell>
          <cell r="U377" t="str">
            <v>PNP</v>
          </cell>
          <cell r="V377" t="str">
            <v>RPN</v>
          </cell>
        </row>
        <row r="378">
          <cell r="A378" t="str">
            <v>EESD-ENVIRO</v>
          </cell>
          <cell r="B378" t="str">
            <v>EVK3-CT-1999-00019</v>
          </cell>
          <cell r="C378" t="str">
            <v>1.1.4.-3.</v>
          </cell>
          <cell r="D378" t="str">
            <v>Research Projects</v>
          </cell>
          <cell r="E378" t="str">
            <v>Estimation of Primary Production for Fisheries Management</v>
          </cell>
          <cell r="F378">
            <v>762001</v>
          </cell>
          <cell r="G378">
            <v>381000</v>
          </cell>
          <cell r="H378">
            <v>36600</v>
          </cell>
          <cell r="I378">
            <v>4</v>
          </cell>
          <cell r="K378" t="str">
            <v>Principal Contractor</v>
          </cell>
          <cell r="L378" t="str">
            <v>TERRA ORBIT AS</v>
          </cell>
          <cell r="M378" t="str">
            <v>Edv. Griegsvei 3A</v>
          </cell>
          <cell r="N378" t="str">
            <v>5059</v>
          </cell>
          <cell r="O378" t="str">
            <v>BERGEN</v>
          </cell>
          <cell r="P378" t="str">
            <v>NO</v>
          </cell>
          <cell r="R378">
            <v>84860</v>
          </cell>
          <cell r="S378">
            <v>42430</v>
          </cell>
          <cell r="T378" t="str">
            <v>OTH</v>
          </cell>
          <cell r="U378" t="str">
            <v>PRC</v>
          </cell>
          <cell r="V378" t="str">
            <v>BES</v>
          </cell>
        </row>
        <row r="379">
          <cell r="A379" t="str">
            <v>EESD-ENVIRO</v>
          </cell>
          <cell r="B379" t="str">
            <v>EVK3-CT-1999-00021</v>
          </cell>
          <cell r="C379" t="str">
            <v>1.1.4.-3.</v>
          </cell>
          <cell r="D379" t="str">
            <v>Research Projects</v>
          </cell>
          <cell r="E379" t="str">
            <v>Monitoring Biodiversity of Pico-Phytoplankton in Marine Waters</v>
          </cell>
          <cell r="F379">
            <v>2382300</v>
          </cell>
          <cell r="G379">
            <v>1325000</v>
          </cell>
          <cell r="H379">
            <v>36580</v>
          </cell>
          <cell r="I379">
            <v>5</v>
          </cell>
          <cell r="J379">
            <v>1</v>
          </cell>
          <cell r="K379" t="str">
            <v>Principal Contractor</v>
          </cell>
          <cell r="L379" t="str">
            <v>University of Oslo</v>
          </cell>
          <cell r="M379" t="str">
            <v>Problemveien 1</v>
          </cell>
          <cell r="N379" t="str">
            <v>0316</v>
          </cell>
          <cell r="O379" t="str">
            <v>OSLO</v>
          </cell>
          <cell r="P379" t="str">
            <v>NO</v>
          </cell>
          <cell r="Q379" t="str">
            <v>N/A</v>
          </cell>
          <cell r="R379">
            <v>192890</v>
          </cell>
          <cell r="S379">
            <v>192890</v>
          </cell>
          <cell r="T379" t="str">
            <v>HES</v>
          </cell>
          <cell r="U379" t="str">
            <v>GOV</v>
          </cell>
          <cell r="V379" t="str">
            <v>HES</v>
          </cell>
        </row>
        <row r="380">
          <cell r="A380" t="str">
            <v>EESD-ENVIRO</v>
          </cell>
          <cell r="B380" t="str">
            <v>EVK3-CT-1999-35003</v>
          </cell>
          <cell r="C380" t="str">
            <v>1.1.4.-3.</v>
          </cell>
          <cell r="D380" t="str">
            <v>Exploratory Awards</v>
          </cell>
          <cell r="E380" t="str">
            <v>The mapping, analysis and prediction of wave climate_x000D_
variability to reduce operational risks in European _x000D_
marine and coastal environments</v>
          </cell>
          <cell r="F380">
            <v>30000</v>
          </cell>
          <cell r="G380">
            <v>22500</v>
          </cell>
          <cell r="H380">
            <v>36560</v>
          </cell>
          <cell r="I380">
            <v>2</v>
          </cell>
          <cell r="J380">
            <v>1</v>
          </cell>
          <cell r="K380" t="str">
            <v>Principal Contractor</v>
          </cell>
          <cell r="L380" t="str">
            <v>OCEANOGRAPHIC COMPANY OF NORWAY A/S</v>
          </cell>
          <cell r="M380" t="str">
            <v>Pir-Senteret</v>
          </cell>
          <cell r="N380" t="str">
            <v>7005</v>
          </cell>
          <cell r="O380" t="str">
            <v>TRONDHEIM</v>
          </cell>
          <cell r="P380" t="str">
            <v>NO</v>
          </cell>
          <cell r="Q380" t="str">
            <v>N/A</v>
          </cell>
          <cell r="R380">
            <v>0</v>
          </cell>
          <cell r="S380">
            <v>0</v>
          </cell>
          <cell r="T380" t="str">
            <v>IND</v>
          </cell>
          <cell r="U380" t="str">
            <v>PRC</v>
          </cell>
          <cell r="V380" t="str">
            <v>BES</v>
          </cell>
        </row>
        <row r="381">
          <cell r="A381" t="str">
            <v>EESD-ENVIRO</v>
          </cell>
          <cell r="B381" t="str">
            <v>EVK3-CT-2000-00022</v>
          </cell>
          <cell r="C381" t="str">
            <v>1.1.4.-3.</v>
          </cell>
          <cell r="D381" t="str">
            <v>Research Projects</v>
          </cell>
          <cell r="E381" t="str">
            <v>Nutrient dynamics mediated through turbulence and plankton interactions (NTAP)</v>
          </cell>
          <cell r="F381">
            <v>2257339</v>
          </cell>
          <cell r="G381">
            <v>1494042</v>
          </cell>
          <cell r="H381">
            <v>36969</v>
          </cell>
          <cell r="I381">
            <v>7</v>
          </cell>
          <cell r="J381">
            <v>2</v>
          </cell>
          <cell r="K381" t="str">
            <v>Principal Contractor</v>
          </cell>
          <cell r="L381" t="str">
            <v>NORTEK AS</v>
          </cell>
          <cell r="M381" t="str">
            <v>Industrieveien 33</v>
          </cell>
          <cell r="N381" t="str">
            <v>1337</v>
          </cell>
          <cell r="O381" t="str">
            <v>SANDVIKA</v>
          </cell>
          <cell r="P381" t="str">
            <v>NO</v>
          </cell>
          <cell r="R381">
            <v>216897</v>
          </cell>
          <cell r="S381">
            <v>75914</v>
          </cell>
          <cell r="T381" t="str">
            <v>OTH</v>
          </cell>
          <cell r="U381" t="str">
            <v>PRC</v>
          </cell>
          <cell r="V381" t="str">
            <v>BES</v>
          </cell>
        </row>
        <row r="382">
          <cell r="A382" t="str">
            <v>EESD-ENVIRO</v>
          </cell>
          <cell r="B382" t="str">
            <v>EVK3-CT-2000-00022</v>
          </cell>
          <cell r="C382" t="str">
            <v>1.1.4.-3.</v>
          </cell>
          <cell r="D382" t="str">
            <v>Research Projects</v>
          </cell>
          <cell r="E382" t="str">
            <v>Nutrient dynamics mediated through turbulence and plankton interactions (NTAP)</v>
          </cell>
          <cell r="F382">
            <v>2257339</v>
          </cell>
          <cell r="G382">
            <v>1494042</v>
          </cell>
          <cell r="H382">
            <v>36969</v>
          </cell>
          <cell r="I382">
            <v>7</v>
          </cell>
          <cell r="K382" t="str">
            <v>Principal Contractor</v>
          </cell>
          <cell r="L382" t="str">
            <v xml:space="preserve">University of Bergen </v>
          </cell>
          <cell r="M382" t="str">
            <v>Prof. Keysersgt. 8</v>
          </cell>
          <cell r="N382" t="str">
            <v>5020</v>
          </cell>
          <cell r="O382" t="str">
            <v>BERGEN</v>
          </cell>
          <cell r="P382" t="str">
            <v>NO</v>
          </cell>
          <cell r="Q382" t="str">
            <v>N/A</v>
          </cell>
          <cell r="R382">
            <v>349774</v>
          </cell>
          <cell r="S382">
            <v>349774</v>
          </cell>
          <cell r="T382" t="str">
            <v>HES</v>
          </cell>
          <cell r="U382" t="str">
            <v>GOV</v>
          </cell>
          <cell r="V382" t="str">
            <v>HES</v>
          </cell>
        </row>
        <row r="383">
          <cell r="A383" t="str">
            <v>EESD-ENVIRO</v>
          </cell>
          <cell r="B383" t="str">
            <v>EVK3-CT-2000-00024</v>
          </cell>
          <cell r="C383" t="str">
            <v>1.1.4.-3.</v>
          </cell>
          <cell r="D383" t="str">
            <v>Research Projects</v>
          </cell>
          <cell r="E383" t="str">
            <v>Food web uptake of persistent organic pollutants in the arctic marginal ice zone of the barents sea (FAMIZ)</v>
          </cell>
          <cell r="F383">
            <v>624948</v>
          </cell>
          <cell r="G383">
            <v>624948</v>
          </cell>
          <cell r="H383">
            <v>36860</v>
          </cell>
          <cell r="I383">
            <v>3</v>
          </cell>
          <cell r="J383">
            <v>1</v>
          </cell>
          <cell r="K383" t="str">
            <v>Principal Contractor</v>
          </cell>
          <cell r="L383" t="str">
            <v>University of Tromsoe</v>
          </cell>
          <cell r="N383" t="str">
            <v>9037</v>
          </cell>
          <cell r="O383" t="str">
            <v>TROMSOE</v>
          </cell>
          <cell r="P383" t="str">
            <v>NO</v>
          </cell>
          <cell r="Q383" t="str">
            <v>N/A</v>
          </cell>
          <cell r="R383">
            <v>135348</v>
          </cell>
          <cell r="S383">
            <v>135348</v>
          </cell>
          <cell r="T383" t="str">
            <v>HES</v>
          </cell>
          <cell r="U383" t="str">
            <v>GOV</v>
          </cell>
          <cell r="V383" t="str">
            <v>HES</v>
          </cell>
        </row>
        <row r="384">
          <cell r="A384" t="str">
            <v>EESD-ENVIRO</v>
          </cell>
          <cell r="B384" t="str">
            <v>EVK3-CT-2000-00025</v>
          </cell>
          <cell r="C384" t="str">
            <v>1.1.4.-3.</v>
          </cell>
          <cell r="D384" t="str">
            <v>Research Projects</v>
          </cell>
          <cell r="E384" t="str">
            <v>Biological Effects of Environmental Pollution in Marine Coastal Ecosystems (BEEP)</v>
          </cell>
          <cell r="F384">
            <v>5629462</v>
          </cell>
          <cell r="G384">
            <v>3967159</v>
          </cell>
          <cell r="H384">
            <v>36984</v>
          </cell>
          <cell r="I384">
            <v>32</v>
          </cell>
          <cell r="J384">
            <v>2</v>
          </cell>
          <cell r="K384" t="str">
            <v>Principal Contractor</v>
          </cell>
          <cell r="L384" t="str">
            <v>NTNU</v>
          </cell>
          <cell r="M384" t="str">
            <v>Gloeshaugen</v>
          </cell>
          <cell r="N384" t="str">
            <v>7491</v>
          </cell>
          <cell r="O384" t="str">
            <v>TRONDHEIM</v>
          </cell>
          <cell r="P384" t="str">
            <v>NO</v>
          </cell>
          <cell r="R384">
            <v>85822</v>
          </cell>
          <cell r="S384">
            <v>85822</v>
          </cell>
          <cell r="T384" t="str">
            <v>HES</v>
          </cell>
          <cell r="U384" t="str">
            <v>GOV</v>
          </cell>
          <cell r="V384" t="str">
            <v>HES</v>
          </cell>
        </row>
        <row r="385">
          <cell r="A385" t="str">
            <v>EESD-ENVIRO</v>
          </cell>
          <cell r="B385" t="str">
            <v>EVK3-CT-2000-00025</v>
          </cell>
          <cell r="C385" t="str">
            <v>1.1.4.-3.</v>
          </cell>
          <cell r="D385" t="str">
            <v>Research Projects</v>
          </cell>
          <cell r="E385" t="str">
            <v>Biological Effects of Environmental Pollution in Marine Coastal Ecosystems (BEEP)</v>
          </cell>
          <cell r="F385">
            <v>5629462</v>
          </cell>
          <cell r="G385">
            <v>3967159</v>
          </cell>
          <cell r="H385">
            <v>36984</v>
          </cell>
          <cell r="I385">
            <v>32</v>
          </cell>
          <cell r="K385" t="str">
            <v>Principal Contractor</v>
          </cell>
          <cell r="L385" t="str">
            <v>ROGALAND RESEARCH</v>
          </cell>
          <cell r="M385" t="str">
            <v>Prof. Olav Hanssens vei 15</v>
          </cell>
          <cell r="N385" t="str">
            <v>4091</v>
          </cell>
          <cell r="O385" t="str">
            <v>STAVANGER</v>
          </cell>
          <cell r="P385" t="str">
            <v>NO</v>
          </cell>
          <cell r="R385">
            <v>322920</v>
          </cell>
          <cell r="S385">
            <v>161460</v>
          </cell>
          <cell r="T385" t="str">
            <v>REC</v>
          </cell>
          <cell r="U385" t="str">
            <v>PNP</v>
          </cell>
          <cell r="V385" t="str">
            <v>RPN</v>
          </cell>
        </row>
        <row r="386">
          <cell r="A386" t="str">
            <v>EESD-ENVIRO</v>
          </cell>
          <cell r="B386" t="str">
            <v>EVK3-CT-2000-00026</v>
          </cell>
          <cell r="C386" t="str">
            <v>1.1.4.-3.</v>
          </cell>
          <cell r="D386" t="str">
            <v>Research Projects</v>
          </cell>
          <cell r="E386" t="str">
            <v>Rogue waves - forecast and impact on marine structures (MAXWAVE)</v>
          </cell>
          <cell r="F386">
            <v>4683950</v>
          </cell>
          <cell r="G386">
            <v>2569337</v>
          </cell>
          <cell r="H386">
            <v>36852</v>
          </cell>
          <cell r="I386">
            <v>11</v>
          </cell>
          <cell r="J386">
            <v>2</v>
          </cell>
          <cell r="K386" t="str">
            <v>Principal Contractor</v>
          </cell>
          <cell r="L386" t="str">
            <v>DET NORSKE VERITAS A/S</v>
          </cell>
          <cell r="M386" t="str">
            <v>Veritasveien 1</v>
          </cell>
          <cell r="N386" t="str">
            <v>1322</v>
          </cell>
          <cell r="O386" t="str">
            <v>HOVIK</v>
          </cell>
          <cell r="P386" t="str">
            <v>NO</v>
          </cell>
          <cell r="Q386" t="str">
            <v>N/A</v>
          </cell>
          <cell r="R386">
            <v>285000</v>
          </cell>
          <cell r="S386">
            <v>142500</v>
          </cell>
          <cell r="T386" t="str">
            <v>IND</v>
          </cell>
          <cell r="U386" t="str">
            <v>PRC</v>
          </cell>
          <cell r="V386" t="str">
            <v>BES</v>
          </cell>
        </row>
        <row r="387">
          <cell r="A387" t="str">
            <v>EESD-ENVIRO</v>
          </cell>
          <cell r="B387" t="str">
            <v>EVK3-CT-2000-00026</v>
          </cell>
          <cell r="C387" t="str">
            <v>1.1.4.-3.</v>
          </cell>
          <cell r="D387" t="str">
            <v>Research Projects</v>
          </cell>
          <cell r="E387" t="str">
            <v>Rogue waves - forecast and impact on marine structures (MAXWAVE)</v>
          </cell>
          <cell r="F387">
            <v>4683950</v>
          </cell>
          <cell r="G387">
            <v>2569337</v>
          </cell>
          <cell r="H387">
            <v>36852</v>
          </cell>
          <cell r="I387">
            <v>11</v>
          </cell>
          <cell r="K387" t="str">
            <v>Principal Contractor</v>
          </cell>
          <cell r="L387" t="str">
            <v>NORWEGIAN METEOROLOGICAL OFFICE</v>
          </cell>
          <cell r="M387" t="str">
            <v>Niels Henrik Abelsvej 40</v>
          </cell>
          <cell r="N387" t="str">
            <v>0313</v>
          </cell>
          <cell r="O387" t="str">
            <v>OSLO</v>
          </cell>
          <cell r="P387" t="str">
            <v>NO</v>
          </cell>
          <cell r="Q387" t="str">
            <v>N/A</v>
          </cell>
          <cell r="R387">
            <v>782360</v>
          </cell>
          <cell r="S387">
            <v>391180</v>
          </cell>
          <cell r="T387" t="str">
            <v>REC</v>
          </cell>
          <cell r="U387" t="str">
            <v>GOV</v>
          </cell>
          <cell r="V387" t="str">
            <v>RPU</v>
          </cell>
        </row>
        <row r="388">
          <cell r="A388" t="str">
            <v>EESD-ENVIRO</v>
          </cell>
          <cell r="B388" t="str">
            <v>EVK3-CT-2000-00032</v>
          </cell>
          <cell r="C388" t="str">
            <v>1.1.4.-3.</v>
          </cell>
          <cell r="D388" t="str">
            <v>Research Projects</v>
          </cell>
          <cell r="E388" t="str">
            <v>Towards an Operational Prediction system for the north Atlantic and European coastal Zones</v>
          </cell>
          <cell r="F388">
            <v>2581031</v>
          </cell>
          <cell r="G388">
            <v>1290507</v>
          </cell>
          <cell r="H388">
            <v>36857</v>
          </cell>
          <cell r="I388">
            <v>7</v>
          </cell>
          <cell r="J388">
            <v>1</v>
          </cell>
          <cell r="K388" t="str">
            <v>Prime Contractor</v>
          </cell>
          <cell r="L388" t="str">
            <v>NANSEN ENVIRONMENTAL AND REMOTE SENSING CENTER</v>
          </cell>
          <cell r="M388" t="str">
            <v>Edvard Griegsvej 3a</v>
          </cell>
          <cell r="N388" t="str">
            <v>5059</v>
          </cell>
          <cell r="O388" t="str">
            <v>BERGEN</v>
          </cell>
          <cell r="P388" t="str">
            <v>NO</v>
          </cell>
          <cell r="R388">
            <v>1162493</v>
          </cell>
          <cell r="S388">
            <v>581239</v>
          </cell>
          <cell r="T388" t="str">
            <v>REC</v>
          </cell>
          <cell r="U388" t="str">
            <v>PNP</v>
          </cell>
          <cell r="V388" t="str">
            <v>RPN</v>
          </cell>
        </row>
        <row r="389">
          <cell r="A389" t="str">
            <v>EESD-ENVIRO</v>
          </cell>
          <cell r="B389" t="str">
            <v>EVK3-CT-2000-00034</v>
          </cell>
          <cell r="C389" t="str">
            <v>1.1.4.-3.</v>
          </cell>
          <cell r="D389" t="str">
            <v>Research Projects</v>
          </cell>
          <cell r="E389" t="str">
            <v>Dissolved organic matter in coastal ecosystems: transport, dynamics and environmental impact (DOMAINE)</v>
          </cell>
          <cell r="F389">
            <v>2294172</v>
          </cell>
          <cell r="G389">
            <v>1499188</v>
          </cell>
          <cell r="H389">
            <v>36871</v>
          </cell>
          <cell r="I389">
            <v>7</v>
          </cell>
          <cell r="J389">
            <v>1</v>
          </cell>
          <cell r="K389" t="str">
            <v>Principal Contractor</v>
          </cell>
          <cell r="L389" t="str">
            <v xml:space="preserve">University of Bergen </v>
          </cell>
          <cell r="M389" t="str">
            <v>Prof. Keysersgt. 8</v>
          </cell>
          <cell r="N389" t="str">
            <v>5020</v>
          </cell>
          <cell r="O389" t="str">
            <v>BERGEN</v>
          </cell>
          <cell r="P389" t="str">
            <v>NO</v>
          </cell>
          <cell r="Q389" t="str">
            <v>N/A</v>
          </cell>
          <cell r="R389">
            <v>178199</v>
          </cell>
          <cell r="S389">
            <v>178199</v>
          </cell>
          <cell r="T389" t="str">
            <v>HES</v>
          </cell>
          <cell r="U389" t="str">
            <v>GOV</v>
          </cell>
          <cell r="V389" t="str">
            <v>HES</v>
          </cell>
        </row>
        <row r="390">
          <cell r="A390" t="str">
            <v>EESD-ENVIRO</v>
          </cell>
          <cell r="B390" t="str">
            <v>EVK3-CT-2000-00038</v>
          </cell>
          <cell r="C390" t="str">
            <v>1.1.4.-3.</v>
          </cell>
          <cell r="D390" t="str">
            <v>Research Projects</v>
          </cell>
          <cell r="E390" t="str">
            <v>Liquefaction around marine structures (LIMAS)</v>
          </cell>
          <cell r="F390">
            <v>1732551</v>
          </cell>
          <cell r="G390">
            <v>1218123</v>
          </cell>
          <cell r="H390">
            <v>36992</v>
          </cell>
          <cell r="I390">
            <v>10</v>
          </cell>
          <cell r="J390">
            <v>1</v>
          </cell>
          <cell r="K390" t="str">
            <v>Principal Contractor</v>
          </cell>
          <cell r="L390" t="str">
            <v>NTNU</v>
          </cell>
          <cell r="M390" t="str">
            <v>Gloeshaugen</v>
          </cell>
          <cell r="N390" t="str">
            <v>7491</v>
          </cell>
          <cell r="O390" t="str">
            <v>TRONDHEIM</v>
          </cell>
          <cell r="P390" t="str">
            <v>NO</v>
          </cell>
          <cell r="R390">
            <v>117890</v>
          </cell>
          <cell r="S390">
            <v>117890</v>
          </cell>
          <cell r="T390" t="str">
            <v>HES</v>
          </cell>
          <cell r="U390" t="str">
            <v>GOV</v>
          </cell>
          <cell r="V390" t="str">
            <v>HES</v>
          </cell>
        </row>
        <row r="391">
          <cell r="A391" t="str">
            <v>EESD-ENVIRO</v>
          </cell>
          <cell r="B391" t="str">
            <v>EVK3-CT-2000-00043</v>
          </cell>
          <cell r="C391" t="str">
            <v>1.1.4.-3.</v>
          </cell>
          <cell r="D391" t="str">
            <v>Research Projects</v>
          </cell>
          <cell r="E391" t="str">
            <v>Techniques for the quantification of methane hydrate in european continental margins (HYDRATECH)</v>
          </cell>
          <cell r="F391">
            <v>2988404</v>
          </cell>
          <cell r="G391">
            <v>2180711</v>
          </cell>
          <cell r="H391">
            <v>36889</v>
          </cell>
          <cell r="I391">
            <v>9</v>
          </cell>
          <cell r="J391">
            <v>3</v>
          </cell>
          <cell r="K391" t="str">
            <v>Principal Contractor</v>
          </cell>
          <cell r="L391" t="str">
            <v>ROGALAND RESEARCH</v>
          </cell>
          <cell r="M391" t="str">
            <v>Prof. Olav Hanssens vei 15</v>
          </cell>
          <cell r="N391" t="str">
            <v>4091</v>
          </cell>
          <cell r="O391" t="str">
            <v>STAVANGER</v>
          </cell>
          <cell r="P391" t="str">
            <v>NO</v>
          </cell>
          <cell r="R391">
            <v>256498</v>
          </cell>
          <cell r="S391">
            <v>128249</v>
          </cell>
          <cell r="T391" t="str">
            <v>REC</v>
          </cell>
          <cell r="U391" t="str">
            <v>PNP</v>
          </cell>
          <cell r="V391" t="str">
            <v>RPN</v>
          </cell>
        </row>
        <row r="392">
          <cell r="A392" t="str">
            <v>EESD-ENVIRO</v>
          </cell>
          <cell r="B392" t="str">
            <v>EVK3-CT-2000-00043</v>
          </cell>
          <cell r="C392" t="str">
            <v>1.1.4.-3.</v>
          </cell>
          <cell r="D392" t="str">
            <v>Research Projects</v>
          </cell>
          <cell r="E392" t="str">
            <v>Techniques for the quantification of methane hydrate in european continental margins (HYDRATECH)</v>
          </cell>
          <cell r="F392">
            <v>2988404</v>
          </cell>
          <cell r="G392">
            <v>2180711</v>
          </cell>
          <cell r="H392">
            <v>36889</v>
          </cell>
          <cell r="I392">
            <v>9</v>
          </cell>
          <cell r="K392" t="str">
            <v>Principal Contractor</v>
          </cell>
          <cell r="L392" t="str">
            <v>SINTEF PETROLEUMSFORSKNING AS</v>
          </cell>
          <cell r="M392" t="str">
            <v>S.P. Andersens vei 15 B</v>
          </cell>
          <cell r="N392" t="str">
            <v>7034</v>
          </cell>
          <cell r="O392" t="str">
            <v>TRONDHEIM</v>
          </cell>
          <cell r="P392" t="str">
            <v>NO</v>
          </cell>
          <cell r="Q392" t="str">
            <v>N/A</v>
          </cell>
          <cell r="R392">
            <v>223146</v>
          </cell>
          <cell r="S392">
            <v>111573</v>
          </cell>
          <cell r="T392" t="str">
            <v>REC</v>
          </cell>
          <cell r="U392" t="str">
            <v>PRC</v>
          </cell>
          <cell r="V392" t="str">
            <v>RPR</v>
          </cell>
        </row>
        <row r="393">
          <cell r="A393" t="str">
            <v>EESD-ENVIRO</v>
          </cell>
          <cell r="B393" t="str">
            <v>EVK3-CT-2000-00043</v>
          </cell>
          <cell r="C393" t="str">
            <v>1.1.4.-3.</v>
          </cell>
          <cell r="D393" t="str">
            <v>Research Projects</v>
          </cell>
          <cell r="E393" t="str">
            <v>Techniques for the quantification of methane hydrate in european continental margins (HYDRATECH)</v>
          </cell>
          <cell r="F393">
            <v>2988404</v>
          </cell>
          <cell r="G393">
            <v>2180711</v>
          </cell>
          <cell r="H393">
            <v>36889</v>
          </cell>
          <cell r="I393">
            <v>9</v>
          </cell>
          <cell r="K393" t="str">
            <v>Principal Contractor</v>
          </cell>
          <cell r="L393" t="str">
            <v>University of Tromsoe</v>
          </cell>
          <cell r="N393" t="str">
            <v>9037</v>
          </cell>
          <cell r="O393" t="str">
            <v>TROMSOE</v>
          </cell>
          <cell r="P393" t="str">
            <v>NO</v>
          </cell>
          <cell r="Q393" t="str">
            <v>N/A</v>
          </cell>
          <cell r="R393">
            <v>440392</v>
          </cell>
          <cell r="S393">
            <v>440392</v>
          </cell>
          <cell r="T393" t="str">
            <v>HES</v>
          </cell>
          <cell r="U393" t="str">
            <v>GOV</v>
          </cell>
          <cell r="V393" t="str">
            <v>HES</v>
          </cell>
        </row>
        <row r="394">
          <cell r="A394" t="str">
            <v>EESD-ENVIRO</v>
          </cell>
          <cell r="B394" t="str">
            <v>EVK3-CT-2000-35002</v>
          </cell>
          <cell r="C394" t="str">
            <v>1.1.4.-3.</v>
          </cell>
          <cell r="D394" t="str">
            <v>Exploratory Awards</v>
          </cell>
          <cell r="E394" t="str">
            <v>RESEARCH AND DEVELOPMENT OF A LOW COST BIOLOGIC SENSOR FOR_x000D_
HYDROCARBON POLLUTION DETECTION IN SEA WATER</v>
          </cell>
          <cell r="F394">
            <v>30000</v>
          </cell>
          <cell r="G394">
            <v>22500</v>
          </cell>
          <cell r="H394">
            <v>36775</v>
          </cell>
          <cell r="I394">
            <v>2</v>
          </cell>
          <cell r="J394">
            <v>1</v>
          </cell>
          <cell r="K394" t="str">
            <v>Principal Contractor</v>
          </cell>
          <cell r="L394" t="str">
            <v>TRONDHEIM MARITIME INSTRUMENTERING AS</v>
          </cell>
          <cell r="M394" t="str">
            <v>Pirensenteret</v>
          </cell>
          <cell r="N394" t="str">
            <v>07462</v>
          </cell>
          <cell r="O394" t="str">
            <v>OSLO</v>
          </cell>
          <cell r="P394" t="str">
            <v>NO</v>
          </cell>
          <cell r="Q394" t="str">
            <v>N/A</v>
          </cell>
          <cell r="R394">
            <v>0</v>
          </cell>
          <cell r="S394">
            <v>0</v>
          </cell>
          <cell r="T394" t="str">
            <v>OTH</v>
          </cell>
          <cell r="U394" t="str">
            <v>PRC</v>
          </cell>
          <cell r="V394" t="str">
            <v>BES</v>
          </cell>
        </row>
        <row r="395">
          <cell r="A395" t="str">
            <v>EESD-ENVIRO</v>
          </cell>
          <cell r="B395" t="str">
            <v>EVK3-CT-2001-00047</v>
          </cell>
          <cell r="C395" t="str">
            <v>1.1.4.-3.</v>
          </cell>
          <cell r="D395" t="str">
            <v>Research Projects</v>
          </cell>
          <cell r="E395" t="str">
            <v>Seafloor Imaging and Toxicity : Assessment of Risks caused by buried waste</v>
          </cell>
          <cell r="F395">
            <v>3181254</v>
          </cell>
          <cell r="G395">
            <v>2112723</v>
          </cell>
          <cell r="H395">
            <v>37243</v>
          </cell>
          <cell r="I395">
            <v>11</v>
          </cell>
          <cell r="J395">
            <v>2</v>
          </cell>
          <cell r="K395" t="str">
            <v>Principal Contractor</v>
          </cell>
          <cell r="L395" t="str">
            <v>KONGSBERG DEFENCE &amp; AEROSPACE AS</v>
          </cell>
          <cell r="M395" t="str">
            <v>Kirkegaardsveien 45</v>
          </cell>
          <cell r="N395" t="str">
            <v>3601</v>
          </cell>
          <cell r="O395" t="str">
            <v>KONGSBERG</v>
          </cell>
          <cell r="P395" t="str">
            <v>NO</v>
          </cell>
          <cell r="Q395" t="str">
            <v>N/A</v>
          </cell>
          <cell r="R395">
            <v>466500</v>
          </cell>
          <cell r="S395">
            <v>233250</v>
          </cell>
          <cell r="T395" t="str">
            <v>IND</v>
          </cell>
          <cell r="U395" t="str">
            <v>PRC</v>
          </cell>
          <cell r="V395" t="str">
            <v>BES</v>
          </cell>
        </row>
        <row r="396">
          <cell r="A396" t="str">
            <v>EESD-ENVIRO</v>
          </cell>
          <cell r="B396" t="str">
            <v>EVK3-CT-2001-00047</v>
          </cell>
          <cell r="C396" t="str">
            <v>1.1.4.-3.</v>
          </cell>
          <cell r="D396" t="str">
            <v>Research Projects</v>
          </cell>
          <cell r="E396" t="str">
            <v>Seafloor Imaging and Toxicity : Assessment of Risks caused by buried waste</v>
          </cell>
          <cell r="F396">
            <v>3181254</v>
          </cell>
          <cell r="G396">
            <v>2112723</v>
          </cell>
          <cell r="H396">
            <v>37243</v>
          </cell>
          <cell r="I396">
            <v>11</v>
          </cell>
          <cell r="K396" t="str">
            <v>Principal Contractor</v>
          </cell>
          <cell r="L396" t="str">
            <v>NTNU</v>
          </cell>
          <cell r="M396" t="str">
            <v>Gloeshaugen</v>
          </cell>
          <cell r="N396" t="str">
            <v>7491</v>
          </cell>
          <cell r="O396" t="str">
            <v>TRONDHEIM</v>
          </cell>
          <cell r="P396" t="str">
            <v>NO</v>
          </cell>
          <cell r="R396">
            <v>183283</v>
          </cell>
          <cell r="S396">
            <v>183283</v>
          </cell>
          <cell r="T396" t="str">
            <v>HES</v>
          </cell>
          <cell r="U396" t="str">
            <v>GOV</v>
          </cell>
          <cell r="V396" t="str">
            <v>HES</v>
          </cell>
        </row>
        <row r="397">
          <cell r="A397" t="str">
            <v>EESD-ENVIRO</v>
          </cell>
          <cell r="B397" t="str">
            <v>EVK3-CT-2001-00049</v>
          </cell>
          <cell r="C397" t="str">
            <v>1.1.4.-3.</v>
          </cell>
          <cell r="D397" t="str">
            <v>Research Projects</v>
          </cell>
          <cell r="E397" t="str">
            <v>Detection and Analysis of Nutrient Limitation in Coastal Plankton Communities across a Hierarchy of Temporal and Physiological-Systemic Scales</v>
          </cell>
          <cell r="F397">
            <v>2790650</v>
          </cell>
          <cell r="G397">
            <v>1706767</v>
          </cell>
          <cell r="H397">
            <v>37193</v>
          </cell>
          <cell r="I397">
            <v>8</v>
          </cell>
          <cell r="J397">
            <v>2</v>
          </cell>
          <cell r="K397" t="str">
            <v>Assistant Contractor</v>
          </cell>
          <cell r="L397" t="str">
            <v>NIVA   NORWEGIAN INSTITUTE FOR WATER RESEARCH</v>
          </cell>
          <cell r="M397" t="str">
            <v>Brekkeveien 19</v>
          </cell>
          <cell r="N397" t="str">
            <v>0411</v>
          </cell>
          <cell r="O397" t="str">
            <v>OSLO</v>
          </cell>
          <cell r="P397" t="str">
            <v>NO</v>
          </cell>
          <cell r="Q397" t="str">
            <v>N/A</v>
          </cell>
          <cell r="R397">
            <v>198610</v>
          </cell>
          <cell r="S397">
            <v>99305</v>
          </cell>
          <cell r="T397" t="str">
            <v>REC</v>
          </cell>
          <cell r="U397" t="str">
            <v>PNP</v>
          </cell>
          <cell r="V397" t="str">
            <v>RPN</v>
          </cell>
        </row>
        <row r="398">
          <cell r="A398" t="str">
            <v>EESD-ENVIRO</v>
          </cell>
          <cell r="B398" t="str">
            <v>EVK3-CT-2001-00049</v>
          </cell>
          <cell r="C398" t="str">
            <v>1.1.4.-3.</v>
          </cell>
          <cell r="D398" t="str">
            <v>Research Projects</v>
          </cell>
          <cell r="E398" t="str">
            <v>Detection and Analysis of Nutrient Limitation in Coastal Plankton Communities across a Hierarchy of Temporal and Physiological-Systemic Scales</v>
          </cell>
          <cell r="F398">
            <v>2790650</v>
          </cell>
          <cell r="G398">
            <v>1706767</v>
          </cell>
          <cell r="H398">
            <v>37193</v>
          </cell>
          <cell r="I398">
            <v>8</v>
          </cell>
          <cell r="K398" t="str">
            <v>Principal Contractor</v>
          </cell>
          <cell r="L398" t="str">
            <v xml:space="preserve">University of Bergen </v>
          </cell>
          <cell r="M398" t="str">
            <v>Prof. Keysersgt. 8</v>
          </cell>
          <cell r="N398" t="str">
            <v>5020</v>
          </cell>
          <cell r="O398" t="str">
            <v>BERGEN</v>
          </cell>
          <cell r="P398" t="str">
            <v>NO</v>
          </cell>
          <cell r="Q398" t="str">
            <v>N/A</v>
          </cell>
          <cell r="R398">
            <v>849602</v>
          </cell>
          <cell r="S398">
            <v>424801</v>
          </cell>
          <cell r="T398" t="str">
            <v>HES</v>
          </cell>
          <cell r="U398" t="str">
            <v>GOV</v>
          </cell>
          <cell r="V398" t="str">
            <v>HES</v>
          </cell>
        </row>
        <row r="399">
          <cell r="A399" t="str">
            <v>EESD-ENVIRO</v>
          </cell>
          <cell r="B399" t="str">
            <v>EVK3-CT-2001-00051</v>
          </cell>
          <cell r="C399" t="str">
            <v>1.1.4.-3.</v>
          </cell>
          <cell r="D399" t="str">
            <v>Research Projects</v>
          </cell>
          <cell r="E399" t="str">
            <v>Array of Sensors for long term SEabed Monitoring of geohazards</v>
          </cell>
          <cell r="F399">
            <v>3108750</v>
          </cell>
          <cell r="G399">
            <v>1916500</v>
          </cell>
          <cell r="H399">
            <v>37279</v>
          </cell>
          <cell r="I399">
            <v>8</v>
          </cell>
          <cell r="J399">
            <v>1</v>
          </cell>
          <cell r="K399" t="str">
            <v>Principal Contractor</v>
          </cell>
          <cell r="L399" t="str">
            <v>NGI</v>
          </cell>
          <cell r="M399" t="str">
            <v>Ullevaal Hageby</v>
          </cell>
          <cell r="N399" t="str">
            <v>0806</v>
          </cell>
          <cell r="O399" t="str">
            <v>OSLO</v>
          </cell>
          <cell r="P399" t="str">
            <v>NO</v>
          </cell>
          <cell r="Q399" t="str">
            <v>N/A</v>
          </cell>
          <cell r="R399">
            <v>657000</v>
          </cell>
          <cell r="S399">
            <v>328500</v>
          </cell>
          <cell r="T399" t="str">
            <v>REC</v>
          </cell>
          <cell r="U399" t="str">
            <v>PNP</v>
          </cell>
          <cell r="V399" t="str">
            <v>RPN</v>
          </cell>
        </row>
        <row r="400">
          <cell r="A400" t="str">
            <v>EESD-ENVIRO</v>
          </cell>
          <cell r="B400" t="str">
            <v>EVK3-CT-2001-00055</v>
          </cell>
          <cell r="C400" t="str">
            <v>1.1.4.-3.</v>
          </cell>
          <cell r="D400" t="str">
            <v>Research Projects</v>
          </cell>
          <cell r="E400" t="str">
            <v>TRANSFER AND FATE OF HARMFUL ALGAL BLOOM (HAB) TOXINS IN EUROPEAN MARINE WATERS</v>
          </cell>
          <cell r="F400">
            <v>2429132</v>
          </cell>
          <cell r="G400">
            <v>1946020</v>
          </cell>
          <cell r="H400">
            <v>37243</v>
          </cell>
          <cell r="I400">
            <v>9</v>
          </cell>
          <cell r="J400">
            <v>1</v>
          </cell>
          <cell r="K400" t="str">
            <v>Principal Contractor</v>
          </cell>
          <cell r="L400" t="str">
            <v>University of Tromsoe</v>
          </cell>
          <cell r="N400" t="str">
            <v>9037</v>
          </cell>
          <cell r="O400" t="str">
            <v>TROMSOE</v>
          </cell>
          <cell r="P400" t="str">
            <v>NO</v>
          </cell>
          <cell r="Q400" t="str">
            <v>N/A</v>
          </cell>
          <cell r="R400">
            <v>275162</v>
          </cell>
          <cell r="S400">
            <v>275162</v>
          </cell>
          <cell r="T400" t="str">
            <v>HES</v>
          </cell>
          <cell r="U400" t="str">
            <v>GOV</v>
          </cell>
          <cell r="V400" t="str">
            <v>HES</v>
          </cell>
        </row>
        <row r="401">
          <cell r="A401" t="str">
            <v>EESD-ENVIRO</v>
          </cell>
          <cell r="B401" t="str">
            <v>EVK3-CT-2001-00056</v>
          </cell>
          <cell r="C401" t="str">
            <v>1.1.4.-3.</v>
          </cell>
          <cell r="D401" t="str">
            <v>Research Projects</v>
          </cell>
          <cell r="E401" t="str">
            <v>Sand transport and morphology of offshore sand mining pits/areas</v>
          </cell>
          <cell r="F401">
            <v>4104244</v>
          </cell>
          <cell r="G401">
            <v>2671268</v>
          </cell>
          <cell r="H401">
            <v>37222</v>
          </cell>
          <cell r="I401">
            <v>17</v>
          </cell>
          <cell r="J401">
            <v>2</v>
          </cell>
          <cell r="K401" t="str">
            <v>Assistant Contractor</v>
          </cell>
          <cell r="L401" t="str">
            <v>NTNU</v>
          </cell>
          <cell r="M401" t="str">
            <v>Gloeshaugen</v>
          </cell>
          <cell r="N401" t="str">
            <v>7491</v>
          </cell>
          <cell r="O401" t="str">
            <v>TRONDHEIM</v>
          </cell>
          <cell r="P401" t="str">
            <v>NO</v>
          </cell>
          <cell r="R401">
            <v>100000</v>
          </cell>
          <cell r="S401">
            <v>100000</v>
          </cell>
          <cell r="T401" t="str">
            <v>HES</v>
          </cell>
          <cell r="U401" t="str">
            <v>GOV</v>
          </cell>
          <cell r="V401" t="str">
            <v>HES</v>
          </cell>
        </row>
        <row r="402">
          <cell r="A402" t="str">
            <v>EESD-ENVIRO</v>
          </cell>
          <cell r="B402" t="str">
            <v>EVK3-CT-2001-00056</v>
          </cell>
          <cell r="C402" t="str">
            <v>1.1.4.-3.</v>
          </cell>
          <cell r="D402" t="str">
            <v>Research Projects</v>
          </cell>
          <cell r="E402" t="str">
            <v>Sand transport and morphology of offshore sand mining pits/areas</v>
          </cell>
          <cell r="F402">
            <v>4104244</v>
          </cell>
          <cell r="G402">
            <v>2671268</v>
          </cell>
          <cell r="H402">
            <v>37222</v>
          </cell>
          <cell r="I402">
            <v>17</v>
          </cell>
          <cell r="K402" t="str">
            <v>Sub-Contractor</v>
          </cell>
          <cell r="L402" t="str">
            <v xml:space="preserve">SINTEF </v>
          </cell>
          <cell r="M402" t="str">
            <v>Strindveien  4</v>
          </cell>
          <cell r="N402" t="str">
            <v>7465</v>
          </cell>
          <cell r="O402" t="str">
            <v>TRONDHEIM</v>
          </cell>
          <cell r="P402" t="str">
            <v>NO</v>
          </cell>
          <cell r="R402">
            <v>195951</v>
          </cell>
          <cell r="S402">
            <v>97975</v>
          </cell>
          <cell r="T402" t="str">
            <v>REC</v>
          </cell>
          <cell r="U402" t="str">
            <v>PRC</v>
          </cell>
          <cell r="V402" t="str">
            <v>RPR</v>
          </cell>
        </row>
        <row r="403">
          <cell r="A403" t="str">
            <v>EESD-ENVIRO</v>
          </cell>
          <cell r="B403" t="str">
            <v>EVK3-CT-2001-00061</v>
          </cell>
          <cell r="C403" t="str">
            <v>1.1.4.-3.</v>
          </cell>
          <cell r="D403" t="str">
            <v>Research Projects</v>
          </cell>
          <cell r="E403" t="str">
            <v>Underwater Communications using Electromagnetic Waves</v>
          </cell>
          <cell r="F403">
            <v>1480407</v>
          </cell>
          <cell r="G403">
            <v>950000</v>
          </cell>
          <cell r="H403">
            <v>37235</v>
          </cell>
          <cell r="I403">
            <v>5</v>
          </cell>
          <cell r="J403">
            <v>1</v>
          </cell>
          <cell r="K403" t="str">
            <v>Principal Contractor</v>
          </cell>
          <cell r="L403" t="str">
            <v>NORWEGIAN UNDERWATER INTERVENTION A/S</v>
          </cell>
          <cell r="M403" t="str">
            <v>Gravdelsveien 245</v>
          </cell>
          <cell r="N403" t="str">
            <v>5034</v>
          </cell>
          <cell r="O403" t="str">
            <v>YTRE LAKSEVAAG</v>
          </cell>
          <cell r="P403" t="str">
            <v>NO</v>
          </cell>
          <cell r="Q403" t="str">
            <v>N/A</v>
          </cell>
          <cell r="R403">
            <v>419971</v>
          </cell>
          <cell r="S403">
            <v>209985</v>
          </cell>
          <cell r="T403" t="str">
            <v>REC</v>
          </cell>
          <cell r="U403" t="str">
            <v>PRC</v>
          </cell>
          <cell r="V403" t="str">
            <v>RPR</v>
          </cell>
        </row>
        <row r="404">
          <cell r="A404" t="str">
            <v>EESD-ENVIRO</v>
          </cell>
          <cell r="B404" t="str">
            <v>EVK3-CT-2001-00063</v>
          </cell>
          <cell r="C404" t="str">
            <v>1.1.4.-3.</v>
          </cell>
          <cell r="D404" t="str">
            <v>Research Projects</v>
          </cell>
          <cell r="E404" t="str">
            <v>Harmful Algae Blooms Initiation and Prediction in Large European Marine Ecosystems</v>
          </cell>
          <cell r="F404">
            <v>3459659</v>
          </cell>
          <cell r="G404">
            <v>1729829</v>
          </cell>
          <cell r="H404">
            <v>37235</v>
          </cell>
          <cell r="I404">
            <v>10</v>
          </cell>
          <cell r="K404" t="str">
            <v>Principal Contractor</v>
          </cell>
          <cell r="L404" t="str">
            <v>HAVFORSKNINGSINSTITUTTET</v>
          </cell>
          <cell r="M404" t="str">
            <v>Nordnesparken 2</v>
          </cell>
          <cell r="N404" t="str">
            <v>5817</v>
          </cell>
          <cell r="O404" t="str">
            <v>BERGEN</v>
          </cell>
          <cell r="P404" t="str">
            <v>NO</v>
          </cell>
          <cell r="R404">
            <v>138642</v>
          </cell>
          <cell r="S404">
            <v>69321</v>
          </cell>
          <cell r="T404" t="str">
            <v>REC</v>
          </cell>
          <cell r="U404" t="str">
            <v>GOV</v>
          </cell>
          <cell r="V404" t="str">
            <v>RPU</v>
          </cell>
        </row>
        <row r="405">
          <cell r="A405" t="str">
            <v>EESD-ENVIRO</v>
          </cell>
          <cell r="B405" t="str">
            <v>EVK3-CT-2001-00063</v>
          </cell>
          <cell r="C405" t="str">
            <v>1.1.4.-3.</v>
          </cell>
          <cell r="D405" t="str">
            <v>Research Projects</v>
          </cell>
          <cell r="E405" t="str">
            <v>Harmful Algae Blooms Initiation and Prediction in Large European Marine Ecosystems</v>
          </cell>
          <cell r="F405">
            <v>3459659</v>
          </cell>
          <cell r="G405">
            <v>1729829</v>
          </cell>
          <cell r="H405">
            <v>37235</v>
          </cell>
          <cell r="I405">
            <v>10</v>
          </cell>
          <cell r="K405" t="str">
            <v>Prime Contractor</v>
          </cell>
          <cell r="L405" t="str">
            <v>NANSEN ENVIRONMENTAL AND REMOTE SENSING CENTER</v>
          </cell>
          <cell r="M405" t="str">
            <v>Edvard Griegsvej 3a</v>
          </cell>
          <cell r="N405" t="str">
            <v>5059</v>
          </cell>
          <cell r="O405" t="str">
            <v>BERGEN</v>
          </cell>
          <cell r="P405" t="str">
            <v>NO</v>
          </cell>
          <cell r="R405">
            <v>822200</v>
          </cell>
          <cell r="S405">
            <v>411100</v>
          </cell>
          <cell r="T405" t="str">
            <v>REC</v>
          </cell>
          <cell r="U405" t="str">
            <v>PNP</v>
          </cell>
          <cell r="V405" t="str">
            <v>RPN</v>
          </cell>
        </row>
        <row r="406">
          <cell r="A406" t="str">
            <v>EESD-ENVIRO</v>
          </cell>
          <cell r="B406" t="str">
            <v>EVK3-CT-2001-00063</v>
          </cell>
          <cell r="C406" t="str">
            <v>1.1.4.-3.</v>
          </cell>
          <cell r="D406" t="str">
            <v>Research Projects</v>
          </cell>
          <cell r="E406" t="str">
            <v>Harmful Algae Blooms Initiation and Prediction in Large European Marine Ecosystems</v>
          </cell>
          <cell r="F406">
            <v>3459659</v>
          </cell>
          <cell r="G406">
            <v>1729829</v>
          </cell>
          <cell r="H406">
            <v>37235</v>
          </cell>
          <cell r="I406">
            <v>10</v>
          </cell>
          <cell r="J406">
            <v>3</v>
          </cell>
          <cell r="K406" t="str">
            <v>Assistant Contractor</v>
          </cell>
          <cell r="L406" t="str">
            <v xml:space="preserve">SNF </v>
          </cell>
          <cell r="M406" t="str">
            <v>Breiviksveien 40</v>
          </cell>
          <cell r="N406" t="str">
            <v>5045</v>
          </cell>
          <cell r="O406" t="str">
            <v>BERGEN - SANDVIKEN</v>
          </cell>
          <cell r="P406" t="str">
            <v>NO</v>
          </cell>
          <cell r="R406">
            <v>176530</v>
          </cell>
          <cell r="S406">
            <v>88265</v>
          </cell>
          <cell r="T406" t="str">
            <v>REC</v>
          </cell>
          <cell r="U406" t="str">
            <v>PNP</v>
          </cell>
          <cell r="V406" t="str">
            <v>RPN</v>
          </cell>
        </row>
        <row r="407">
          <cell r="A407" t="str">
            <v>EESD-ENVIRO</v>
          </cell>
          <cell r="B407" t="str">
            <v>EVK3-CT-2001-20001</v>
          </cell>
          <cell r="C407" t="str">
            <v>1.1.4.-3.</v>
          </cell>
          <cell r="D407" t="str">
            <v>Concerted Actions</v>
          </cell>
          <cell r="E407" t="str">
            <v>EUROPEAN CO-ORDINATION ON MEDITERRANEAN PRODELTAS</v>
          </cell>
          <cell r="F407">
            <v>1421885</v>
          </cell>
          <cell r="G407">
            <v>1421885</v>
          </cell>
          <cell r="H407">
            <v>37218</v>
          </cell>
          <cell r="I407">
            <v>15</v>
          </cell>
          <cell r="J407">
            <v>1</v>
          </cell>
          <cell r="K407" t="str">
            <v>Principal Contractor</v>
          </cell>
          <cell r="L407" t="str">
            <v>University of Tromsoe</v>
          </cell>
          <cell r="N407" t="str">
            <v>9037</v>
          </cell>
          <cell r="O407" t="str">
            <v>TROMSOE</v>
          </cell>
          <cell r="P407" t="str">
            <v>NO</v>
          </cell>
          <cell r="Q407" t="str">
            <v>N/A</v>
          </cell>
          <cell r="R407">
            <v>120909</v>
          </cell>
          <cell r="S407">
            <v>120909</v>
          </cell>
          <cell r="T407" t="str">
            <v>HES</v>
          </cell>
          <cell r="U407" t="str">
            <v>GOV</v>
          </cell>
          <cell r="V407" t="str">
            <v>HES</v>
          </cell>
        </row>
        <row r="408">
          <cell r="A408" t="str">
            <v>EESD-ENVIRO</v>
          </cell>
          <cell r="B408" t="str">
            <v>EVK3-CT-2001-30002</v>
          </cell>
          <cell r="C408" t="str">
            <v>1.1.4.-3.</v>
          </cell>
          <cell r="D408" t="str">
            <v>Cooperative Research</v>
          </cell>
          <cell r="E408" t="str">
            <v>RESEARCH AND DEVELOPMENT OF AN ECONOMICAL BIOLOGIC SENSOR FOR DETECTION OF MARINE POLLUTION BY HYDROCARBONS</v>
          </cell>
          <cell r="F408">
            <v>1720000</v>
          </cell>
          <cell r="G408">
            <v>859500</v>
          </cell>
          <cell r="H408">
            <v>37244</v>
          </cell>
          <cell r="I408">
            <v>12</v>
          </cell>
          <cell r="J408">
            <v>1</v>
          </cell>
          <cell r="K408" t="str">
            <v>Principal Contractor</v>
          </cell>
          <cell r="L408" t="str">
            <v>TRONDHEIM MARITIME INSTRUMENTERING AS</v>
          </cell>
          <cell r="M408" t="str">
            <v>Pirensenteret</v>
          </cell>
          <cell r="N408" t="str">
            <v>07462</v>
          </cell>
          <cell r="O408" t="str">
            <v>OSLO</v>
          </cell>
          <cell r="P408" t="str">
            <v>NO</v>
          </cell>
          <cell r="Q408" t="str">
            <v>N/A</v>
          </cell>
          <cell r="R408">
            <v>130600</v>
          </cell>
          <cell r="S408">
            <v>19000</v>
          </cell>
          <cell r="T408" t="str">
            <v>OTH</v>
          </cell>
          <cell r="U408" t="str">
            <v>PRC</v>
          </cell>
          <cell r="V408" t="str">
            <v>BES</v>
          </cell>
        </row>
        <row r="409">
          <cell r="A409" t="str">
            <v>EESD-ENVIRO</v>
          </cell>
          <cell r="B409" t="str">
            <v>EVK3-CT-2002-00067</v>
          </cell>
          <cell r="C409" t="str">
            <v>1.1.4.-3.</v>
          </cell>
          <cell r="D409" t="str">
            <v>Research Projects</v>
          </cell>
          <cell r="E409" t="str">
            <v>Integrated Observing and Modeling of th Arctic Sea Ice and Atmosphere</v>
          </cell>
          <cell r="F409">
            <v>1794983</v>
          </cell>
          <cell r="G409">
            <v>1358528</v>
          </cell>
          <cell r="H409">
            <v>37543</v>
          </cell>
          <cell r="I409">
            <v>5</v>
          </cell>
          <cell r="J409">
            <v>1</v>
          </cell>
          <cell r="K409" t="str">
            <v>Principal Contractor</v>
          </cell>
          <cell r="L409" t="str">
            <v>NORWEGIAN METEOROLOGICAL OFFICE</v>
          </cell>
          <cell r="M409" t="str">
            <v>Niels Henrik Abelsvej 40</v>
          </cell>
          <cell r="N409" t="str">
            <v>0313</v>
          </cell>
          <cell r="O409" t="str">
            <v>OSLO</v>
          </cell>
          <cell r="P409" t="str">
            <v>NO</v>
          </cell>
          <cell r="Q409" t="str">
            <v>N/A</v>
          </cell>
          <cell r="R409">
            <v>600895</v>
          </cell>
          <cell r="S409">
            <v>300447</v>
          </cell>
          <cell r="T409" t="str">
            <v>REC</v>
          </cell>
          <cell r="U409" t="str">
            <v>GOV</v>
          </cell>
          <cell r="V409" t="str">
            <v>RPU</v>
          </cell>
        </row>
        <row r="410">
          <cell r="A410" t="str">
            <v>EESD-ENVIRO</v>
          </cell>
          <cell r="B410" t="str">
            <v>EVK3-CT-2002-00070</v>
          </cell>
          <cell r="C410" t="str">
            <v>1.1.4.-3.</v>
          </cell>
          <cell r="D410" t="str">
            <v>Research Projects</v>
          </cell>
          <cell r="E410" t="str">
            <v>AN INTEGRATED APPROACH TO ASSESS THE MERCURY CYCLYING IN THE MEDITERRANEAN BASIN</v>
          </cell>
          <cell r="F410">
            <v>2490641</v>
          </cell>
          <cell r="G410">
            <v>1446655</v>
          </cell>
          <cell r="H410">
            <v>37503</v>
          </cell>
          <cell r="I410">
            <v>11</v>
          </cell>
          <cell r="J410">
            <v>1</v>
          </cell>
          <cell r="K410" t="str">
            <v>Principal Contractor</v>
          </cell>
          <cell r="L410" t="str">
            <v>NILU</v>
          </cell>
          <cell r="M410" t="str">
            <v>Instituttveien 18</v>
          </cell>
          <cell r="N410" t="str">
            <v>2027</v>
          </cell>
          <cell r="O410" t="str">
            <v>KJELLER</v>
          </cell>
          <cell r="P410" t="str">
            <v>NO</v>
          </cell>
          <cell r="R410">
            <v>212468</v>
          </cell>
          <cell r="S410">
            <v>106234</v>
          </cell>
          <cell r="T410" t="str">
            <v>REC</v>
          </cell>
          <cell r="U410" t="str">
            <v>PNP</v>
          </cell>
          <cell r="V410" t="str">
            <v>RPN</v>
          </cell>
        </row>
        <row r="411">
          <cell r="A411" t="str">
            <v>EESD-ENVIRO</v>
          </cell>
          <cell r="B411" t="str">
            <v>EVK3-CT-2002-00074</v>
          </cell>
          <cell r="C411" t="str">
            <v>1.1.4.-3.</v>
          </cell>
          <cell r="D411" t="str">
            <v>Research Projects</v>
          </cell>
          <cell r="E411" t="str">
            <v>EUROpean GELatinous zooplankton: Mechanisms behind jellyfish blooms and their ecological and socio-economical effects</v>
          </cell>
          <cell r="F411">
            <v>3355031</v>
          </cell>
          <cell r="G411">
            <v>2769997</v>
          </cell>
          <cell r="H411">
            <v>37547</v>
          </cell>
          <cell r="I411">
            <v>10</v>
          </cell>
          <cell r="J411">
            <v>1</v>
          </cell>
          <cell r="K411" t="str">
            <v>Prime Contractor</v>
          </cell>
          <cell r="L411" t="str">
            <v xml:space="preserve">University of Bergen </v>
          </cell>
          <cell r="M411" t="str">
            <v>Prof. Keysersgt. 8</v>
          </cell>
          <cell r="N411" t="str">
            <v>5020</v>
          </cell>
          <cell r="O411" t="str">
            <v>BERGEN</v>
          </cell>
          <cell r="P411" t="str">
            <v>NO</v>
          </cell>
          <cell r="Q411" t="str">
            <v>N/A</v>
          </cell>
          <cell r="R411">
            <v>582590</v>
          </cell>
          <cell r="S411">
            <v>582590</v>
          </cell>
          <cell r="T411" t="str">
            <v>HES</v>
          </cell>
          <cell r="U411" t="str">
            <v>GOV</v>
          </cell>
          <cell r="V411" t="str">
            <v>HES</v>
          </cell>
        </row>
        <row r="412">
          <cell r="A412" t="str">
            <v>EESD-ENVIRO</v>
          </cell>
          <cell r="B412" t="str">
            <v>EVK3-CT-2002-00078</v>
          </cell>
          <cell r="C412" t="str">
            <v>1.1.4.-3.</v>
          </cell>
          <cell r="D412" t="str">
            <v>Research Projects</v>
          </cell>
          <cell r="E412" t="str">
            <v>Bacterial single-cell approaches to the relationship between diversity and fucntion in the sea</v>
          </cell>
          <cell r="F412">
            <v>3461607</v>
          </cell>
          <cell r="G412">
            <v>1914960</v>
          </cell>
          <cell r="H412">
            <v>37545</v>
          </cell>
          <cell r="I412">
            <v>9</v>
          </cell>
          <cell r="J412">
            <v>1</v>
          </cell>
          <cell r="K412" t="str">
            <v>Principal Contractor</v>
          </cell>
          <cell r="L412" t="str">
            <v xml:space="preserve">University of Bergen </v>
          </cell>
          <cell r="M412" t="str">
            <v>Prof. Keysersgt. 8</v>
          </cell>
          <cell r="N412" t="str">
            <v>5020</v>
          </cell>
          <cell r="O412" t="str">
            <v>BERGEN</v>
          </cell>
          <cell r="P412" t="str">
            <v>NO</v>
          </cell>
          <cell r="Q412" t="str">
            <v>N/A</v>
          </cell>
          <cell r="R412">
            <v>124472</v>
          </cell>
          <cell r="S412">
            <v>124472</v>
          </cell>
          <cell r="T412" t="str">
            <v>HES</v>
          </cell>
          <cell r="U412" t="str">
            <v>GOV</v>
          </cell>
          <cell r="V412" t="str">
            <v>HES</v>
          </cell>
        </row>
        <row r="413">
          <cell r="A413" t="str">
            <v>EESD-ENVIRO</v>
          </cell>
          <cell r="B413" t="str">
            <v>EVK3-CT-2002-00079</v>
          </cell>
          <cell r="C413" t="str">
            <v>1.1.4.-3.</v>
          </cell>
          <cell r="D413" t="str">
            <v>Research Projects</v>
          </cell>
          <cell r="E413" t="str">
            <v>EUROpean margin STRATA FORMation</v>
          </cell>
          <cell r="F413">
            <v>6216795</v>
          </cell>
          <cell r="G413">
            <v>3753561</v>
          </cell>
          <cell r="H413">
            <v>37557</v>
          </cell>
          <cell r="I413">
            <v>21</v>
          </cell>
          <cell r="K413" t="str">
            <v>Assistant Contractor</v>
          </cell>
          <cell r="L413" t="str">
            <v xml:space="preserve">University of Bergen </v>
          </cell>
          <cell r="M413" t="str">
            <v>Prof. Keysersgt. 8</v>
          </cell>
          <cell r="N413" t="str">
            <v>5020</v>
          </cell>
          <cell r="O413" t="str">
            <v>BERGEN</v>
          </cell>
          <cell r="P413" t="str">
            <v>NO</v>
          </cell>
          <cell r="Q413" t="str">
            <v>N/A</v>
          </cell>
          <cell r="R413">
            <v>70781</v>
          </cell>
          <cell r="S413">
            <v>70781</v>
          </cell>
          <cell r="T413" t="str">
            <v>HES</v>
          </cell>
          <cell r="U413" t="str">
            <v>GOV</v>
          </cell>
          <cell r="V413" t="str">
            <v>HES</v>
          </cell>
        </row>
        <row r="414">
          <cell r="A414" t="str">
            <v>EESD-ENVIRO</v>
          </cell>
          <cell r="B414" t="str">
            <v>EVK3-CT-2002-00079</v>
          </cell>
          <cell r="C414" t="str">
            <v>1.1.4.-3.</v>
          </cell>
          <cell r="D414" t="str">
            <v>Research Projects</v>
          </cell>
          <cell r="E414" t="str">
            <v>EUROpean margin STRATA FORMation</v>
          </cell>
          <cell r="F414">
            <v>6216795</v>
          </cell>
          <cell r="G414">
            <v>3753561</v>
          </cell>
          <cell r="H414">
            <v>37557</v>
          </cell>
          <cell r="I414">
            <v>21</v>
          </cell>
          <cell r="J414">
            <v>2</v>
          </cell>
          <cell r="K414" t="str">
            <v>Principal Contractor</v>
          </cell>
          <cell r="L414" t="str">
            <v>University of Tromsoe</v>
          </cell>
          <cell r="N414" t="str">
            <v>9037</v>
          </cell>
          <cell r="O414" t="str">
            <v>TROMSOE</v>
          </cell>
          <cell r="P414" t="str">
            <v>NO</v>
          </cell>
          <cell r="Q414" t="str">
            <v>N/A</v>
          </cell>
          <cell r="R414">
            <v>276121</v>
          </cell>
          <cell r="S414">
            <v>276121</v>
          </cell>
          <cell r="T414" t="str">
            <v>HES</v>
          </cell>
          <cell r="U414" t="str">
            <v>GOV</v>
          </cell>
          <cell r="V414" t="str">
            <v>HES</v>
          </cell>
        </row>
        <row r="415">
          <cell r="A415" t="str">
            <v>EESD-ENVIRO</v>
          </cell>
          <cell r="B415" t="str">
            <v>EVK3-CT-2002-00080</v>
          </cell>
          <cell r="C415" t="str">
            <v>1.1.4.-3.</v>
          </cell>
          <cell r="D415" t="str">
            <v>Research Projects</v>
          </cell>
          <cell r="E415" t="str">
            <v>METhane fluxes in ocean margin sediments:_x000D_
microbiological and geochemical control</v>
          </cell>
          <cell r="F415">
            <v>3633624</v>
          </cell>
          <cell r="G415">
            <v>2605499</v>
          </cell>
          <cell r="H415">
            <v>37538</v>
          </cell>
          <cell r="I415">
            <v>9</v>
          </cell>
          <cell r="J415">
            <v>1</v>
          </cell>
          <cell r="K415" t="str">
            <v>Principal Contractor</v>
          </cell>
          <cell r="L415" t="str">
            <v>STATOIL ASA</v>
          </cell>
          <cell r="M415" t="str">
            <v>Postuttak, Research Center</v>
          </cell>
          <cell r="N415" t="str">
            <v>7002</v>
          </cell>
          <cell r="O415" t="str">
            <v>TRONDHEIM</v>
          </cell>
          <cell r="P415" t="str">
            <v>NO</v>
          </cell>
          <cell r="Q415" t="str">
            <v>N/A</v>
          </cell>
          <cell r="R415">
            <v>162802</v>
          </cell>
          <cell r="S415">
            <v>0</v>
          </cell>
          <cell r="T415" t="str">
            <v>IND</v>
          </cell>
          <cell r="U415" t="str">
            <v>PRC</v>
          </cell>
          <cell r="V415" t="str">
            <v>BES</v>
          </cell>
        </row>
        <row r="416">
          <cell r="A416" t="str">
            <v>EESD-ENVIRO</v>
          </cell>
          <cell r="B416" t="str">
            <v>EVK3-CT-2002-00087</v>
          </cell>
          <cell r="C416" t="str">
            <v>1.1.4.-3.</v>
          </cell>
          <cell r="D416" t="str">
            <v>Research Projects</v>
          </cell>
          <cell r="E416" t="str">
            <v>MICROBIAL MARINE COMMUNITIES DIVERSITY  : FROM CULTURE TO FUNCTION</v>
          </cell>
          <cell r="F416">
            <v>2548746</v>
          </cell>
          <cell r="G416">
            <v>1702996</v>
          </cell>
          <cell r="H416">
            <v>37545</v>
          </cell>
          <cell r="I416">
            <v>9</v>
          </cell>
          <cell r="J416">
            <v>1</v>
          </cell>
          <cell r="K416" t="str">
            <v>Principal Contractor</v>
          </cell>
          <cell r="L416" t="str">
            <v xml:space="preserve">University of Bergen </v>
          </cell>
          <cell r="M416" t="str">
            <v>Prof. Keysersgt. 8</v>
          </cell>
          <cell r="N416" t="str">
            <v>5020</v>
          </cell>
          <cell r="O416" t="str">
            <v>BERGEN</v>
          </cell>
          <cell r="P416" t="str">
            <v>NO</v>
          </cell>
          <cell r="Q416" t="str">
            <v>N/A</v>
          </cell>
          <cell r="R416">
            <v>266155</v>
          </cell>
          <cell r="S416">
            <v>266155</v>
          </cell>
          <cell r="T416" t="str">
            <v>HES</v>
          </cell>
          <cell r="U416" t="str">
            <v>GOV</v>
          </cell>
          <cell r="V416" t="str">
            <v>HES</v>
          </cell>
        </row>
        <row r="417">
          <cell r="A417" t="str">
            <v>EESD-ENVIRO</v>
          </cell>
          <cell r="B417" t="str">
            <v>EVK3-CT-2002-00089</v>
          </cell>
          <cell r="C417" t="str">
            <v>1.1.4.-3.</v>
          </cell>
          <cell r="D417" t="str">
            <v>Research Projects</v>
          </cell>
          <cell r="E417" t="str">
            <v>Marine EnviRonment and Security in the European Area - Strand 1</v>
          </cell>
          <cell r="F417">
            <v>3035779</v>
          </cell>
          <cell r="G417">
            <v>1699737</v>
          </cell>
          <cell r="H417">
            <v>37600</v>
          </cell>
          <cell r="I417">
            <v>21</v>
          </cell>
          <cell r="J417">
            <v>3</v>
          </cell>
          <cell r="K417" t="str">
            <v>Principal Contractor</v>
          </cell>
          <cell r="L417" t="str">
            <v>HAVFORSKNINGSINSTITUTTET</v>
          </cell>
          <cell r="M417" t="str">
            <v>Nordnesparken 2</v>
          </cell>
          <cell r="N417" t="str">
            <v>5817</v>
          </cell>
          <cell r="O417" t="str">
            <v>BERGEN</v>
          </cell>
          <cell r="P417" t="str">
            <v>NO</v>
          </cell>
          <cell r="R417">
            <v>185200</v>
          </cell>
          <cell r="S417">
            <v>92600</v>
          </cell>
          <cell r="T417" t="str">
            <v>REC</v>
          </cell>
          <cell r="U417" t="str">
            <v>GOV</v>
          </cell>
          <cell r="V417" t="str">
            <v>RPU</v>
          </cell>
        </row>
        <row r="418">
          <cell r="A418" t="str">
            <v>EESD-ENVIRO</v>
          </cell>
          <cell r="B418" t="str">
            <v>EVK3-CT-2002-00089</v>
          </cell>
          <cell r="C418" t="str">
            <v>1.1.4.-3.</v>
          </cell>
          <cell r="D418" t="str">
            <v>Research Projects</v>
          </cell>
          <cell r="E418" t="str">
            <v>Marine EnviRonment and Security in the European Area - Strand 1</v>
          </cell>
          <cell r="F418">
            <v>3035779</v>
          </cell>
          <cell r="G418">
            <v>1699737</v>
          </cell>
          <cell r="H418">
            <v>37600</v>
          </cell>
          <cell r="I418">
            <v>21</v>
          </cell>
          <cell r="K418" t="str">
            <v>Prime Contractor</v>
          </cell>
          <cell r="L418" t="str">
            <v>NANSEN ENVIRONMENTAL AND REMOTE SENSING CENTER</v>
          </cell>
          <cell r="M418" t="str">
            <v>Edvard Griegsvej 3a</v>
          </cell>
          <cell r="N418" t="str">
            <v>5059</v>
          </cell>
          <cell r="O418" t="str">
            <v>BERGEN</v>
          </cell>
          <cell r="P418" t="str">
            <v>NO</v>
          </cell>
          <cell r="R418">
            <v>640000</v>
          </cell>
          <cell r="S418">
            <v>320000</v>
          </cell>
          <cell r="T418" t="str">
            <v>REC</v>
          </cell>
          <cell r="U418" t="str">
            <v>PNP</v>
          </cell>
          <cell r="V418" t="str">
            <v>RPN</v>
          </cell>
        </row>
        <row r="419">
          <cell r="A419" t="str">
            <v>EESD-ENVIRO</v>
          </cell>
          <cell r="B419" t="str">
            <v>EVK3-CT-2002-00089</v>
          </cell>
          <cell r="C419" t="str">
            <v>1.1.4.-3.</v>
          </cell>
          <cell r="D419" t="str">
            <v>Research Projects</v>
          </cell>
          <cell r="E419" t="str">
            <v>Marine EnviRonment and Security in the European Area - Strand 1</v>
          </cell>
          <cell r="F419">
            <v>3035779</v>
          </cell>
          <cell r="G419">
            <v>1699737</v>
          </cell>
          <cell r="H419">
            <v>37600</v>
          </cell>
          <cell r="I419">
            <v>21</v>
          </cell>
          <cell r="K419" t="str">
            <v>Principal Contractor</v>
          </cell>
          <cell r="L419" t="str">
            <v>NORWEGIAN METEOROLOGICAL OFFICE</v>
          </cell>
          <cell r="M419" t="str">
            <v>Niels Henrik Abelsvej 40</v>
          </cell>
          <cell r="N419" t="str">
            <v>0313</v>
          </cell>
          <cell r="O419" t="str">
            <v>OSLO</v>
          </cell>
          <cell r="P419" t="str">
            <v>NO</v>
          </cell>
          <cell r="Q419" t="str">
            <v>N/A</v>
          </cell>
          <cell r="R419">
            <v>146448</v>
          </cell>
          <cell r="S419">
            <v>73224</v>
          </cell>
          <cell r="T419" t="str">
            <v>REC</v>
          </cell>
          <cell r="U419" t="str">
            <v>GOV</v>
          </cell>
          <cell r="V419" t="str">
            <v>RPU</v>
          </cell>
        </row>
        <row r="420">
          <cell r="A420" t="str">
            <v>EESD-ENVIRO</v>
          </cell>
          <cell r="B420" t="str">
            <v>EVK3-CT-2002-30003</v>
          </cell>
          <cell r="C420" t="str">
            <v>1.1.4.-3.</v>
          </cell>
          <cell r="D420" t="str">
            <v>Cooperative Research</v>
          </cell>
          <cell r="E420" t="str">
            <v>AUTOMATIC SURFACE POLLUTION DETECTION</v>
          </cell>
          <cell r="F420">
            <v>1301946</v>
          </cell>
          <cell r="G420">
            <v>650922</v>
          </cell>
          <cell r="H420">
            <v>37641</v>
          </cell>
          <cell r="I420">
            <v>8</v>
          </cell>
          <cell r="J420">
            <v>1</v>
          </cell>
          <cell r="K420" t="str">
            <v>Principal Contractor</v>
          </cell>
          <cell r="L420" t="str">
            <v>OCEANOGRAPHIC COMPANY OF NORWAY A/S</v>
          </cell>
          <cell r="M420" t="str">
            <v>Pir-Senteret</v>
          </cell>
          <cell r="N420" t="str">
            <v>7005</v>
          </cell>
          <cell r="O420" t="str">
            <v>TRONDHEIM</v>
          </cell>
          <cell r="P420" t="str">
            <v>NO</v>
          </cell>
          <cell r="Q420" t="str">
            <v>N/A</v>
          </cell>
          <cell r="R420">
            <v>133930</v>
          </cell>
          <cell r="S420">
            <v>12000</v>
          </cell>
          <cell r="T420" t="str">
            <v>IND</v>
          </cell>
          <cell r="U420" t="str">
            <v>PRC</v>
          </cell>
          <cell r="V420" t="str">
            <v>BES</v>
          </cell>
        </row>
        <row r="421">
          <cell r="A421" t="str">
            <v>EESD-ENVIRO</v>
          </cell>
          <cell r="B421" t="str">
            <v>EVK3-CT-2002-80008</v>
          </cell>
          <cell r="C421" t="str">
            <v>1.1.4.-3.</v>
          </cell>
          <cell r="D421" t="str">
            <v>Classical Accompanying Measures</v>
          </cell>
          <cell r="E421" t="str">
            <v>European Sea Floor Observatory Network</v>
          </cell>
          <cell r="F421">
            <v>959282</v>
          </cell>
          <cell r="G421">
            <v>795000</v>
          </cell>
          <cell r="H421">
            <v>37644</v>
          </cell>
          <cell r="I421">
            <v>15</v>
          </cell>
          <cell r="J421">
            <v>1</v>
          </cell>
          <cell r="K421" t="str">
            <v>Principal Contractor</v>
          </cell>
          <cell r="L421" t="str">
            <v>University of Tromsoe</v>
          </cell>
          <cell r="N421" t="str">
            <v>9037</v>
          </cell>
          <cell r="O421" t="str">
            <v>TROMSOE</v>
          </cell>
          <cell r="P421" t="str">
            <v>NO</v>
          </cell>
          <cell r="Q421" t="str">
            <v>N/A</v>
          </cell>
          <cell r="R421">
            <v>57603</v>
          </cell>
          <cell r="S421">
            <v>57603</v>
          </cell>
          <cell r="T421" t="str">
            <v>HES</v>
          </cell>
          <cell r="U421" t="str">
            <v>GOV</v>
          </cell>
          <cell r="V421" t="str">
            <v>HES</v>
          </cell>
        </row>
        <row r="422">
          <cell r="A422" t="str">
            <v>EESD-ENVIRO</v>
          </cell>
          <cell r="B422" t="str">
            <v>EVK3-CT-2002-80010</v>
          </cell>
          <cell r="C422" t="str">
            <v>1.1.4.-3.</v>
          </cell>
          <cell r="D422" t="str">
            <v>Classical Accompanying Measures</v>
          </cell>
          <cell r="E422" t="str">
            <v>MarineXML - A pre-standardisation development for marine data interoperability using XML.</v>
          </cell>
          <cell r="F422">
            <v>981408</v>
          </cell>
          <cell r="G422">
            <v>457972</v>
          </cell>
          <cell r="H422">
            <v>37631</v>
          </cell>
          <cell r="I422">
            <v>10</v>
          </cell>
          <cell r="J422">
            <v>1</v>
          </cell>
          <cell r="K422" t="str">
            <v>Principal Contractor</v>
          </cell>
          <cell r="L422" t="str">
            <v>NANSEN ENVIRONMENTAL AND REMOTE SENSING CENTER</v>
          </cell>
          <cell r="M422" t="str">
            <v>Edvard Griegsvej 3a</v>
          </cell>
          <cell r="N422" t="str">
            <v>5059</v>
          </cell>
          <cell r="O422" t="str">
            <v>BERGEN</v>
          </cell>
          <cell r="P422" t="str">
            <v>NO</v>
          </cell>
          <cell r="R422">
            <v>128998</v>
          </cell>
          <cell r="S422">
            <v>64499</v>
          </cell>
          <cell r="T422" t="str">
            <v>REC</v>
          </cell>
          <cell r="U422" t="str">
            <v>PNP</v>
          </cell>
          <cell r="V422" t="str">
            <v>RPN</v>
          </cell>
        </row>
        <row r="423">
          <cell r="A423" t="str">
            <v>EESD-ENVIRO</v>
          </cell>
          <cell r="B423" t="str">
            <v>EVK3-CT-2002-80012</v>
          </cell>
          <cell r="C423" t="str">
            <v>1.1.4.-3.</v>
          </cell>
          <cell r="D423" t="str">
            <v>Classical Accompanying Measures</v>
          </cell>
          <cell r="E423" t="str">
            <v>Ocean Margin Research Consortium</v>
          </cell>
          <cell r="F423">
            <v>493336</v>
          </cell>
          <cell r="G423">
            <v>400996</v>
          </cell>
          <cell r="H423">
            <v>37631</v>
          </cell>
          <cell r="I423">
            <v>9</v>
          </cell>
          <cell r="J423">
            <v>1</v>
          </cell>
          <cell r="K423" t="str">
            <v>Prime Contractor</v>
          </cell>
          <cell r="L423" t="str">
            <v>University of Tromsoe</v>
          </cell>
          <cell r="N423" t="str">
            <v>9037</v>
          </cell>
          <cell r="O423" t="str">
            <v>TROMSOE</v>
          </cell>
          <cell r="P423" t="str">
            <v>NO</v>
          </cell>
          <cell r="Q423" t="str">
            <v>N/A</v>
          </cell>
          <cell r="R423">
            <v>223850</v>
          </cell>
          <cell r="S423">
            <v>184792</v>
          </cell>
          <cell r="T423" t="str">
            <v>HES</v>
          </cell>
          <cell r="U423" t="str">
            <v>GOV</v>
          </cell>
          <cell r="V423" t="str">
            <v>HES</v>
          </cell>
        </row>
        <row r="424">
          <cell r="A424" t="str">
            <v>EESD-ENVIRO</v>
          </cell>
          <cell r="B424" t="str">
            <v>EVK4-CT-1999-00002</v>
          </cell>
          <cell r="C424" t="str">
            <v>1.1.4.-4.</v>
          </cell>
          <cell r="D424" t="str">
            <v>Research Projects</v>
          </cell>
          <cell r="E424" t="str">
            <v>PROCEDURES FOR RECOMMENDING OPTIMAL SUSTAINABLE  PLANNING OF EUROPEAN CITY TRANSPORT SYSTEMS</v>
          </cell>
          <cell r="F424">
            <v>2094500</v>
          </cell>
          <cell r="G424">
            <v>1257300</v>
          </cell>
          <cell r="H424">
            <v>36556</v>
          </cell>
          <cell r="I424">
            <v>8</v>
          </cell>
          <cell r="J424">
            <v>1</v>
          </cell>
          <cell r="K424" t="str">
            <v>Principal Contractor</v>
          </cell>
          <cell r="L424" t="str">
            <v>TØI  INSTITUTE OF TRANSPORT ECONOMICS</v>
          </cell>
          <cell r="M424" t="str">
            <v>Grensesvingen 7</v>
          </cell>
          <cell r="N424" t="str">
            <v>0602</v>
          </cell>
          <cell r="O424" t="str">
            <v>OSLO</v>
          </cell>
          <cell r="P424" t="str">
            <v>NO</v>
          </cell>
          <cell r="Q424" t="str">
            <v>N/A</v>
          </cell>
          <cell r="R424">
            <v>396200</v>
          </cell>
          <cell r="S424">
            <v>198100</v>
          </cell>
          <cell r="T424" t="str">
            <v>REC</v>
          </cell>
          <cell r="U424" t="str">
            <v>PNP</v>
          </cell>
          <cell r="V424" t="str">
            <v>RPN</v>
          </cell>
        </row>
        <row r="425">
          <cell r="A425" t="str">
            <v>EESD-ENVIRO</v>
          </cell>
          <cell r="B425" t="str">
            <v>EVK4-CT-1999-00003</v>
          </cell>
          <cell r="C425" t="str">
            <v>1.1.4.-4.</v>
          </cell>
          <cell r="D425" t="str">
            <v>Research Projects</v>
          </cell>
          <cell r="E425" t="str">
            <v>New means to Promote Pedestrian Traffic in Cities</v>
          </cell>
          <cell r="F425">
            <v>1456533</v>
          </cell>
          <cell r="G425">
            <v>742000</v>
          </cell>
          <cell r="H425">
            <v>36581</v>
          </cell>
          <cell r="I425">
            <v>7</v>
          </cell>
          <cell r="J425">
            <v>1</v>
          </cell>
          <cell r="K425" t="str">
            <v>Principal Contractor</v>
          </cell>
          <cell r="L425" t="str">
            <v xml:space="preserve">SINTEF </v>
          </cell>
          <cell r="M425" t="str">
            <v>Strindveien  4</v>
          </cell>
          <cell r="N425" t="str">
            <v>7465</v>
          </cell>
          <cell r="O425" t="str">
            <v>TRONDHEIM</v>
          </cell>
          <cell r="P425" t="str">
            <v>NO</v>
          </cell>
          <cell r="R425">
            <v>334660</v>
          </cell>
          <cell r="S425">
            <v>167330</v>
          </cell>
          <cell r="T425" t="str">
            <v>REC</v>
          </cell>
          <cell r="U425" t="str">
            <v>PRC</v>
          </cell>
          <cell r="V425" t="str">
            <v>RPR</v>
          </cell>
        </row>
        <row r="426">
          <cell r="A426" t="str">
            <v>EESD-ENVIRO</v>
          </cell>
          <cell r="B426" t="str">
            <v>EVK4-CT-1999-20002</v>
          </cell>
          <cell r="C426" t="str">
            <v>1.1.4.-4.</v>
          </cell>
          <cell r="D426" t="str">
            <v>Thematic Network</v>
          </cell>
          <cell r="E426" t="str">
            <v>Construction and City Related Sustainability Indicators (CRISP)</v>
          </cell>
          <cell r="F426">
            <v>720600</v>
          </cell>
          <cell r="G426">
            <v>720600</v>
          </cell>
          <cell r="H426">
            <v>36654</v>
          </cell>
          <cell r="I426">
            <v>22</v>
          </cell>
          <cell r="J426">
            <v>1</v>
          </cell>
          <cell r="K426" t="str">
            <v>Member</v>
          </cell>
          <cell r="L426" t="str">
            <v>NORGES BYGGFORSKNINGSINSTITUTT  NBI</v>
          </cell>
          <cell r="M426" t="str">
            <v>Forskningsveien 3B Blindern</v>
          </cell>
          <cell r="N426" t="str">
            <v>0314</v>
          </cell>
          <cell r="O426" t="str">
            <v>OSLO</v>
          </cell>
          <cell r="P426" t="str">
            <v>NO</v>
          </cell>
          <cell r="Q426" t="str">
            <v>N/A</v>
          </cell>
          <cell r="R426">
            <v>14820</v>
          </cell>
          <cell r="S426">
            <v>14820</v>
          </cell>
          <cell r="T426" t="str">
            <v>REC</v>
          </cell>
          <cell r="U426" t="str">
            <v>PNP</v>
          </cell>
          <cell r="V426" t="str">
            <v>RPN</v>
          </cell>
        </row>
        <row r="427">
          <cell r="A427" t="str">
            <v>EESD-ENVIRO</v>
          </cell>
          <cell r="B427" t="str">
            <v>EVK4-CT-1999-20003</v>
          </cell>
          <cell r="C427" t="str">
            <v>1.1.4.-4.</v>
          </cell>
          <cell r="D427" t="str">
            <v>Thematic Network</v>
          </cell>
          <cell r="E427" t="str">
            <v>EUROPEAN THEMATIC NETWORK on  PRACTICAL RECOMMENDATIONS FOR SUSTAINAIBLE CONSTRUCTION (PRESCO)</v>
          </cell>
          <cell r="F427">
            <v>986415</v>
          </cell>
          <cell r="G427">
            <v>953200</v>
          </cell>
          <cell r="H427">
            <v>36703</v>
          </cell>
          <cell r="I427">
            <v>27</v>
          </cell>
          <cell r="J427">
            <v>1</v>
          </cell>
          <cell r="K427" t="str">
            <v>Member</v>
          </cell>
          <cell r="L427" t="str">
            <v xml:space="preserve">SINTEF </v>
          </cell>
          <cell r="M427" t="str">
            <v>Strindveien  4</v>
          </cell>
          <cell r="N427" t="str">
            <v>7465</v>
          </cell>
          <cell r="O427" t="str">
            <v>TRONDHEIM</v>
          </cell>
          <cell r="P427" t="str">
            <v>NO</v>
          </cell>
          <cell r="R427">
            <v>17843</v>
          </cell>
          <cell r="S427">
            <v>17843</v>
          </cell>
          <cell r="T427" t="str">
            <v>REC</v>
          </cell>
          <cell r="U427" t="str">
            <v>PRC</v>
          </cell>
          <cell r="V427" t="str">
            <v>RPR</v>
          </cell>
        </row>
        <row r="428">
          <cell r="A428" t="str">
            <v>EESD-ENVIRO</v>
          </cell>
          <cell r="B428" t="str">
            <v>EVK4-CT-2000-00015</v>
          </cell>
          <cell r="C428" t="str">
            <v>1.1.4.-4.</v>
          </cell>
          <cell r="D428" t="str">
            <v>Research Projects</v>
          </cell>
          <cell r="E428" t="str">
            <v>Aid in the management and european comparison of a municipal solid waste treatment for a global and sustainable approach (AWAST)</v>
          </cell>
          <cell r="F428">
            <v>3012474</v>
          </cell>
          <cell r="G428">
            <v>2021736</v>
          </cell>
          <cell r="H428">
            <v>36888</v>
          </cell>
          <cell r="I428">
            <v>12</v>
          </cell>
          <cell r="J428">
            <v>2</v>
          </cell>
          <cell r="K428" t="str">
            <v>Principal Contractor</v>
          </cell>
          <cell r="L428" t="str">
            <v>ENERGOS ASA</v>
          </cell>
          <cell r="M428" t="str">
            <v>Vestre Rsosten 81</v>
          </cell>
          <cell r="N428" t="str">
            <v>7075</v>
          </cell>
          <cell r="O428" t="str">
            <v>TILLER / TRONDHEIM</v>
          </cell>
          <cell r="P428" t="str">
            <v>NO</v>
          </cell>
          <cell r="Q428" t="str">
            <v>N/A</v>
          </cell>
          <cell r="R428">
            <v>152300</v>
          </cell>
          <cell r="S428">
            <v>76150</v>
          </cell>
          <cell r="T428" t="str">
            <v>OTH</v>
          </cell>
          <cell r="U428" t="str">
            <v>PRC</v>
          </cell>
          <cell r="V428" t="str">
            <v>BES</v>
          </cell>
        </row>
        <row r="429">
          <cell r="A429" t="str">
            <v>EESD-ENVIRO</v>
          </cell>
          <cell r="B429" t="str">
            <v>EVK4-CT-2000-00015</v>
          </cell>
          <cell r="C429" t="str">
            <v>1.1.4.-4.</v>
          </cell>
          <cell r="D429" t="str">
            <v>Research Projects</v>
          </cell>
          <cell r="E429" t="str">
            <v>Aid in the management and european comparison of a municipal solid waste treatment for a global and sustainable approach (AWAST)</v>
          </cell>
          <cell r="F429">
            <v>3012474</v>
          </cell>
          <cell r="G429">
            <v>2021736</v>
          </cell>
          <cell r="H429">
            <v>36888</v>
          </cell>
          <cell r="I429">
            <v>12</v>
          </cell>
          <cell r="K429" t="str">
            <v>Principal Contractor</v>
          </cell>
          <cell r="L429" t="str">
            <v>NTNU</v>
          </cell>
          <cell r="M429" t="str">
            <v>Gloeshaugen</v>
          </cell>
          <cell r="N429" t="str">
            <v>7491</v>
          </cell>
          <cell r="O429" t="str">
            <v>TRONDHEIM</v>
          </cell>
          <cell r="P429" t="str">
            <v>NO</v>
          </cell>
          <cell r="R429">
            <v>174478</v>
          </cell>
          <cell r="S429">
            <v>174478</v>
          </cell>
          <cell r="T429" t="str">
            <v>HES</v>
          </cell>
          <cell r="U429" t="str">
            <v>GOV</v>
          </cell>
          <cell r="V429" t="str">
            <v>HES</v>
          </cell>
        </row>
        <row r="430">
          <cell r="A430" t="str">
            <v>EESD-ENVIRO</v>
          </cell>
          <cell r="B430" t="str">
            <v>EVK4-CT-2000-00018</v>
          </cell>
          <cell r="C430" t="str">
            <v>1.1.4.-4.</v>
          </cell>
          <cell r="D430" t="str">
            <v>Research Projects</v>
          </cell>
          <cell r="E430" t="str">
            <v>Characterization of urban air quality indoor/outdoor particulate matter chemical characteristics and souce-to-inhaled dose relationships (URBAN-AEROSOL)</v>
          </cell>
          <cell r="F430">
            <v>1367619</v>
          </cell>
          <cell r="G430">
            <v>863000</v>
          </cell>
          <cell r="H430">
            <v>36917</v>
          </cell>
          <cell r="I430">
            <v>10</v>
          </cell>
          <cell r="J430">
            <v>1</v>
          </cell>
          <cell r="K430" t="str">
            <v>Prime Contractor</v>
          </cell>
          <cell r="L430" t="str">
            <v>NILU</v>
          </cell>
          <cell r="M430" t="str">
            <v>Instituttveien 18</v>
          </cell>
          <cell r="N430" t="str">
            <v>2027</v>
          </cell>
          <cell r="O430" t="str">
            <v>KJELLER</v>
          </cell>
          <cell r="P430" t="str">
            <v>NO</v>
          </cell>
          <cell r="R430">
            <v>431961</v>
          </cell>
          <cell r="S430">
            <v>215981</v>
          </cell>
          <cell r="T430" t="str">
            <v>REC</v>
          </cell>
          <cell r="U430" t="str">
            <v>PNP</v>
          </cell>
          <cell r="V430" t="str">
            <v>RPN</v>
          </cell>
        </row>
        <row r="431">
          <cell r="A431" t="str">
            <v>EESD-ENVIRO</v>
          </cell>
          <cell r="B431" t="str">
            <v>EVK4-CT-2000-00024</v>
          </cell>
          <cell r="C431" t="str">
            <v>1.1.4.-4.</v>
          </cell>
          <cell r="D431" t="str">
            <v>Research Projects</v>
          </cell>
          <cell r="E431" t="str">
            <v>Towards Sustainable Town Development : A Research on Deployment of Urban Sustainable Transport Systems (STARDUST)</v>
          </cell>
          <cell r="F431">
            <v>1698619</v>
          </cell>
          <cell r="G431">
            <v>1088598</v>
          </cell>
          <cell r="H431">
            <v>36948</v>
          </cell>
          <cell r="I431">
            <v>6</v>
          </cell>
          <cell r="J431">
            <v>1</v>
          </cell>
          <cell r="K431" t="str">
            <v>Principal Contractor</v>
          </cell>
          <cell r="L431" t="str">
            <v xml:space="preserve">SINTEF </v>
          </cell>
          <cell r="M431" t="str">
            <v>Strindveien  4</v>
          </cell>
          <cell r="N431" t="str">
            <v>7465</v>
          </cell>
          <cell r="O431" t="str">
            <v>TRONDHEIM</v>
          </cell>
          <cell r="P431" t="str">
            <v>NO</v>
          </cell>
          <cell r="R431">
            <v>562531</v>
          </cell>
          <cell r="S431">
            <v>281265</v>
          </cell>
          <cell r="T431" t="str">
            <v>REC</v>
          </cell>
          <cell r="U431" t="str">
            <v>PRC</v>
          </cell>
          <cell r="V431" t="str">
            <v>RPR</v>
          </cell>
        </row>
        <row r="432">
          <cell r="A432" t="str">
            <v>EESD-ENVIRO</v>
          </cell>
          <cell r="B432" t="str">
            <v>EVK4-CT-2000-00027</v>
          </cell>
          <cell r="C432" t="str">
            <v>1.1.4.-4.</v>
          </cell>
          <cell r="D432" t="str">
            <v>Research Projects</v>
          </cell>
          <cell r="E432" t="str">
            <v>Evaluating housing and neighbourhood initiatives to improve the quality of life of deprived urban neighbourhoods and assessing their transferability across europe (NEHOM)</v>
          </cell>
          <cell r="F432">
            <v>1017517</v>
          </cell>
          <cell r="G432">
            <v>1017517</v>
          </cell>
          <cell r="H432">
            <v>36857</v>
          </cell>
          <cell r="I432">
            <v>11</v>
          </cell>
          <cell r="J432">
            <v>1</v>
          </cell>
          <cell r="K432" t="str">
            <v>Prime Contractor</v>
          </cell>
          <cell r="L432" t="str">
            <v xml:space="preserve">University of Bergen </v>
          </cell>
          <cell r="M432" t="str">
            <v>Prof. Keysersgt. 8</v>
          </cell>
          <cell r="N432" t="str">
            <v>5020</v>
          </cell>
          <cell r="O432" t="str">
            <v>BERGEN</v>
          </cell>
          <cell r="P432" t="str">
            <v>NO</v>
          </cell>
          <cell r="Q432" t="str">
            <v>N/A</v>
          </cell>
          <cell r="R432">
            <v>297505</v>
          </cell>
          <cell r="S432">
            <v>297505</v>
          </cell>
          <cell r="T432" t="str">
            <v>HES</v>
          </cell>
          <cell r="U432" t="str">
            <v>GOV</v>
          </cell>
          <cell r="V432" t="str">
            <v>HES</v>
          </cell>
        </row>
        <row r="433">
          <cell r="A433" t="str">
            <v>EESD-ENVIRO</v>
          </cell>
          <cell r="B433" t="str">
            <v>EVK4-CT-2000-00031</v>
          </cell>
          <cell r="C433" t="str">
            <v>1.1.4.-4.</v>
          </cell>
          <cell r="D433" t="str">
            <v>Research Projects</v>
          </cell>
          <cell r="E433" t="str">
            <v>Innovative modelling of museum pollution and conservation thresholds (IMPACT)</v>
          </cell>
          <cell r="F433">
            <v>1082625</v>
          </cell>
          <cell r="G433">
            <v>830376</v>
          </cell>
          <cell r="H433">
            <v>36838</v>
          </cell>
          <cell r="I433">
            <v>5</v>
          </cell>
          <cell r="J433">
            <v>1</v>
          </cell>
          <cell r="K433" t="str">
            <v>Principal Contractor</v>
          </cell>
          <cell r="L433" t="str">
            <v>NILU</v>
          </cell>
          <cell r="M433" t="str">
            <v>Instituttveien 18</v>
          </cell>
          <cell r="N433" t="str">
            <v>2027</v>
          </cell>
          <cell r="O433" t="str">
            <v>KJELLER</v>
          </cell>
          <cell r="P433" t="str">
            <v>NO</v>
          </cell>
          <cell r="R433">
            <v>418022</v>
          </cell>
          <cell r="S433">
            <v>209000</v>
          </cell>
          <cell r="T433" t="str">
            <v>REC</v>
          </cell>
          <cell r="U433" t="str">
            <v>PNP</v>
          </cell>
          <cell r="V433" t="str">
            <v>RPN</v>
          </cell>
        </row>
        <row r="434">
          <cell r="A434" t="str">
            <v>EESD-ENVIRO</v>
          </cell>
          <cell r="B434" t="str">
            <v>EVK4-CT-2000-00033</v>
          </cell>
          <cell r="C434" t="str">
            <v>1.1.4.-4.</v>
          </cell>
          <cell r="D434" t="str">
            <v>Combined Projects</v>
          </cell>
          <cell r="E434" t="str">
            <v>Ecological city transport system.  demonstration, evaluation and research project of hydrogen fuel cell bus transportation system of the future (ECTOS)</v>
          </cell>
          <cell r="F434">
            <v>7007830</v>
          </cell>
          <cell r="G434">
            <v>2858402</v>
          </cell>
          <cell r="H434">
            <v>36950</v>
          </cell>
          <cell r="I434">
            <v>12</v>
          </cell>
          <cell r="J434">
            <v>1</v>
          </cell>
          <cell r="K434" t="str">
            <v>Principal Contractor</v>
          </cell>
          <cell r="L434" t="str">
            <v>NORSK HYDRO ASA</v>
          </cell>
          <cell r="N434" t="str">
            <v>1321</v>
          </cell>
          <cell r="O434" t="str">
            <v>STABEKK</v>
          </cell>
          <cell r="P434" t="str">
            <v>NO</v>
          </cell>
          <cell r="Q434" t="str">
            <v>N/A</v>
          </cell>
          <cell r="R434">
            <v>898831</v>
          </cell>
          <cell r="S434">
            <v>314591</v>
          </cell>
          <cell r="T434" t="str">
            <v>OTH</v>
          </cell>
          <cell r="U434" t="str">
            <v>PRC</v>
          </cell>
          <cell r="V434" t="str">
            <v>BES</v>
          </cell>
        </row>
        <row r="435">
          <cell r="A435" t="str">
            <v>EESD-ENVIRO</v>
          </cell>
          <cell r="B435" t="str">
            <v>EVK4-CT-2000-00036</v>
          </cell>
          <cell r="C435" t="str">
            <v>1.1.4.-4.</v>
          </cell>
          <cell r="D435" t="str">
            <v>Research Projects</v>
          </cell>
          <cell r="E435" t="str">
            <v>The involvement of stakeholders to develop and implement tools for sustainable households in the city of tomorrow (TOOLSUST)</v>
          </cell>
          <cell r="F435">
            <v>1153938</v>
          </cell>
          <cell r="G435">
            <v>826281</v>
          </cell>
          <cell r="H435">
            <v>36838</v>
          </cell>
          <cell r="I435">
            <v>5</v>
          </cell>
          <cell r="J435">
            <v>1</v>
          </cell>
          <cell r="K435" t="str">
            <v>Prime Contractor</v>
          </cell>
          <cell r="L435" t="str">
            <v>NATIONAL INSTITUTE FOR CONSUMER RESEARCH</v>
          </cell>
          <cell r="M435" t="str">
            <v>Strandvegen 35</v>
          </cell>
          <cell r="N435" t="str">
            <v>1325</v>
          </cell>
          <cell r="O435" t="str">
            <v>LYSAKER</v>
          </cell>
          <cell r="P435" t="str">
            <v>NO</v>
          </cell>
          <cell r="R435">
            <v>304430</v>
          </cell>
          <cell r="S435">
            <v>152215</v>
          </cell>
          <cell r="T435" t="str">
            <v>REC</v>
          </cell>
          <cell r="U435" t="str">
            <v>PUC</v>
          </cell>
          <cell r="V435" t="str">
            <v>RPU</v>
          </cell>
        </row>
        <row r="436">
          <cell r="A436" t="str">
            <v>EESD-ENVIRO</v>
          </cell>
          <cell r="B436" t="str">
            <v>EVK4-CT-2001-00044</v>
          </cell>
          <cell r="C436" t="str">
            <v>1.1.4.-4.</v>
          </cell>
          <cell r="D436" t="str">
            <v>Research Projects</v>
          </cell>
          <cell r="E436" t="str">
            <v>Model for multi-pollutant impact and assessment of threshold levels for cultural heritage</v>
          </cell>
          <cell r="F436">
            <v>2662242</v>
          </cell>
          <cell r="G436">
            <v>1589720</v>
          </cell>
          <cell r="H436">
            <v>37237</v>
          </cell>
          <cell r="I436">
            <v>13</v>
          </cell>
          <cell r="K436" t="str">
            <v>Principal Contractor</v>
          </cell>
          <cell r="L436" t="str">
            <v>NILU</v>
          </cell>
          <cell r="M436" t="str">
            <v>Instituttveien 18</v>
          </cell>
          <cell r="N436" t="str">
            <v>2027</v>
          </cell>
          <cell r="O436" t="str">
            <v>KJELLER</v>
          </cell>
          <cell r="P436" t="str">
            <v>NO</v>
          </cell>
          <cell r="R436">
            <v>325014</v>
          </cell>
          <cell r="S436">
            <v>162507</v>
          </cell>
          <cell r="T436" t="str">
            <v>REC</v>
          </cell>
          <cell r="U436" t="str">
            <v>PNP</v>
          </cell>
          <cell r="V436" t="str">
            <v>RPN</v>
          </cell>
        </row>
        <row r="437">
          <cell r="A437" t="str">
            <v>EESD-ENVIRO</v>
          </cell>
          <cell r="B437" t="str">
            <v>EVK4-CT-2001-00054</v>
          </cell>
          <cell r="C437" t="str">
            <v>1.1.4.-4.</v>
          </cell>
          <cell r="D437" t="str">
            <v>Research Projects</v>
          </cell>
          <cell r="E437" t="str">
            <v>Management of Sustainable Revitalising Urban Industrial Sites</v>
          </cell>
          <cell r="F437">
            <v>3003145</v>
          </cell>
          <cell r="G437">
            <v>1485550</v>
          </cell>
          <cell r="H437">
            <v>37228</v>
          </cell>
          <cell r="I437">
            <v>15</v>
          </cell>
          <cell r="J437">
            <v>3</v>
          </cell>
          <cell r="K437" t="str">
            <v>Principal Contractor</v>
          </cell>
          <cell r="L437" t="str">
            <v>NILU</v>
          </cell>
          <cell r="M437" t="str">
            <v>Instituttveien 18</v>
          </cell>
          <cell r="N437" t="str">
            <v>2027</v>
          </cell>
          <cell r="O437" t="str">
            <v>KJELLER</v>
          </cell>
          <cell r="P437" t="str">
            <v>NO</v>
          </cell>
          <cell r="R437">
            <v>250573</v>
          </cell>
          <cell r="S437">
            <v>125286</v>
          </cell>
          <cell r="T437" t="str">
            <v>REC</v>
          </cell>
          <cell r="U437" t="str">
            <v>PNP</v>
          </cell>
          <cell r="V437" t="str">
            <v>RPN</v>
          </cell>
        </row>
        <row r="438">
          <cell r="A438" t="str">
            <v>EESD-ENVIRO</v>
          </cell>
          <cell r="B438" t="str">
            <v>EVK4-CT-2001-00054</v>
          </cell>
          <cell r="C438" t="str">
            <v>1.1.4.-4.</v>
          </cell>
          <cell r="D438" t="str">
            <v>Research Projects</v>
          </cell>
          <cell r="E438" t="str">
            <v>Management of Sustainable Revitalising Urban Industrial Sites</v>
          </cell>
          <cell r="F438">
            <v>3003145</v>
          </cell>
          <cell r="G438">
            <v>1485550</v>
          </cell>
          <cell r="H438">
            <v>37228</v>
          </cell>
          <cell r="I438">
            <v>15</v>
          </cell>
          <cell r="K438" t="str">
            <v>Principal Contractor</v>
          </cell>
          <cell r="L438" t="str">
            <v>NIVA   NORWEGIAN INSTITUTE FOR WATER RESEARCH</v>
          </cell>
          <cell r="M438" t="str">
            <v>Brekkeveien 19</v>
          </cell>
          <cell r="N438" t="str">
            <v>0411</v>
          </cell>
          <cell r="O438" t="str">
            <v>OSLO</v>
          </cell>
          <cell r="P438" t="str">
            <v>NO</v>
          </cell>
          <cell r="Q438" t="str">
            <v>N/A</v>
          </cell>
          <cell r="R438">
            <v>96679</v>
          </cell>
          <cell r="S438">
            <v>48339</v>
          </cell>
          <cell r="T438" t="str">
            <v>REC</v>
          </cell>
          <cell r="U438" t="str">
            <v>PNP</v>
          </cell>
          <cell r="V438" t="str">
            <v>RPN</v>
          </cell>
        </row>
        <row r="439">
          <cell r="A439" t="str">
            <v>EESD-ENVIRO</v>
          </cell>
          <cell r="B439" t="str">
            <v>EVK4-CT-2001-00054</v>
          </cell>
          <cell r="C439" t="str">
            <v>1.1.4.-4.</v>
          </cell>
          <cell r="D439" t="str">
            <v>Research Projects</v>
          </cell>
          <cell r="E439" t="str">
            <v>Management of Sustainable Revitalising Urban Industrial Sites</v>
          </cell>
          <cell r="F439">
            <v>3003145</v>
          </cell>
          <cell r="G439">
            <v>1485550</v>
          </cell>
          <cell r="H439">
            <v>37228</v>
          </cell>
          <cell r="I439">
            <v>15</v>
          </cell>
          <cell r="K439" t="str">
            <v>Principal Contractor</v>
          </cell>
          <cell r="L439" t="str">
            <v>TELEMARK COUNTY MUNICIPALITY</v>
          </cell>
          <cell r="M439" t="str">
            <v>Statens Hus</v>
          </cell>
          <cell r="N439" t="str">
            <v>3708</v>
          </cell>
          <cell r="O439" t="str">
            <v>SKIEN</v>
          </cell>
          <cell r="P439" t="str">
            <v>NO</v>
          </cell>
          <cell r="Q439" t="str">
            <v>N/A</v>
          </cell>
          <cell r="R439">
            <v>95701</v>
          </cell>
          <cell r="S439">
            <v>41522</v>
          </cell>
          <cell r="T439" t="str">
            <v>OTH</v>
          </cell>
          <cell r="U439" t="str">
            <v>GOV</v>
          </cell>
          <cell r="V439" t="str">
            <v>PUS</v>
          </cell>
        </row>
        <row r="440">
          <cell r="A440" t="str">
            <v>EESD-ENVIRO</v>
          </cell>
          <cell r="B440" t="str">
            <v>EVK4-CT-2001-00062</v>
          </cell>
          <cell r="C440" t="str">
            <v>1.1.4.-4.</v>
          </cell>
          <cell r="D440" t="str">
            <v>Research Projects</v>
          </cell>
          <cell r="E440" t="str">
            <v>Participation, Leadership, and Urban Sustainability</v>
          </cell>
          <cell r="F440">
            <v>2095893</v>
          </cell>
          <cell r="G440">
            <v>1626652</v>
          </cell>
          <cell r="H440">
            <v>37285</v>
          </cell>
          <cell r="I440">
            <v>29</v>
          </cell>
          <cell r="J440">
            <v>3</v>
          </cell>
          <cell r="K440" t="str">
            <v>Assistant Contractor</v>
          </cell>
          <cell r="L440" t="str">
            <v>CITY OF BERGEN</v>
          </cell>
          <cell r="M440" t="str">
            <v>Radhuest</v>
          </cell>
          <cell r="N440" t="str">
            <v>5020</v>
          </cell>
          <cell r="O440" t="str">
            <v>BERGEN</v>
          </cell>
          <cell r="P440" t="str">
            <v>NO</v>
          </cell>
          <cell r="Q440" t="str">
            <v>N/A</v>
          </cell>
          <cell r="R440">
            <v>8160</v>
          </cell>
          <cell r="S440">
            <v>8160</v>
          </cell>
          <cell r="T440" t="str">
            <v>OTH</v>
          </cell>
          <cell r="U440" t="str">
            <v>GOV</v>
          </cell>
          <cell r="V440" t="str">
            <v>PUS</v>
          </cell>
        </row>
        <row r="441">
          <cell r="A441" t="str">
            <v>EESD-ENVIRO</v>
          </cell>
          <cell r="B441" t="str">
            <v>EVK4-CT-2001-00062</v>
          </cell>
          <cell r="C441" t="str">
            <v>1.1.4.-4.</v>
          </cell>
          <cell r="D441" t="str">
            <v>Research Projects</v>
          </cell>
          <cell r="E441" t="str">
            <v>Participation, Leadership, and Urban Sustainability</v>
          </cell>
          <cell r="F441">
            <v>2095893</v>
          </cell>
          <cell r="G441">
            <v>1626652</v>
          </cell>
          <cell r="H441">
            <v>37285</v>
          </cell>
          <cell r="I441">
            <v>29</v>
          </cell>
          <cell r="K441" t="str">
            <v>Principal Contractor</v>
          </cell>
          <cell r="L441" t="str">
            <v>NIBR  NORWEGIAN INSTITUTE FOR URBAN AND REGIONAL RESEARCH</v>
          </cell>
          <cell r="M441" t="str">
            <v>Gaustadalleen 21</v>
          </cell>
          <cell r="N441" t="str">
            <v>0313</v>
          </cell>
          <cell r="O441" t="str">
            <v>OSLO</v>
          </cell>
          <cell r="P441" t="str">
            <v>NO</v>
          </cell>
          <cell r="Q441" t="str">
            <v>N/A</v>
          </cell>
          <cell r="R441">
            <v>263410</v>
          </cell>
          <cell r="S441">
            <v>131705</v>
          </cell>
          <cell r="T441" t="str">
            <v>REC</v>
          </cell>
          <cell r="U441" t="str">
            <v>PNP</v>
          </cell>
          <cell r="V441" t="str">
            <v>RPN</v>
          </cell>
        </row>
        <row r="442">
          <cell r="A442" t="str">
            <v>EESD-ENVIRO</v>
          </cell>
          <cell r="B442" t="str">
            <v>EVK4-CT-2001-00062</v>
          </cell>
          <cell r="C442" t="str">
            <v>1.1.4.-4.</v>
          </cell>
          <cell r="D442" t="str">
            <v>Research Projects</v>
          </cell>
          <cell r="E442" t="str">
            <v>Participation, Leadership, and Urban Sustainability</v>
          </cell>
          <cell r="F442">
            <v>2095893</v>
          </cell>
          <cell r="G442">
            <v>1626652</v>
          </cell>
          <cell r="H442">
            <v>37285</v>
          </cell>
          <cell r="I442">
            <v>29</v>
          </cell>
          <cell r="K442" t="str">
            <v>Assistant Contractor</v>
          </cell>
          <cell r="L442" t="str">
            <v>OSLO KOMMUNE</v>
          </cell>
          <cell r="M442" t="str">
            <v>Radhuest</v>
          </cell>
          <cell r="N442" t="str">
            <v>0037</v>
          </cell>
          <cell r="O442" t="str">
            <v>OSLO</v>
          </cell>
          <cell r="P442" t="str">
            <v>NO</v>
          </cell>
          <cell r="Q442" t="str">
            <v>N/A</v>
          </cell>
          <cell r="R442">
            <v>8160</v>
          </cell>
          <cell r="S442">
            <v>8160</v>
          </cell>
          <cell r="T442" t="str">
            <v>OTH</v>
          </cell>
          <cell r="U442" t="str">
            <v>GOV</v>
          </cell>
          <cell r="V442" t="str">
            <v>PUS</v>
          </cell>
        </row>
        <row r="443">
          <cell r="A443" t="str">
            <v>EESD-ENVIRO</v>
          </cell>
          <cell r="B443" t="str">
            <v>EVK4-CT-2001-20008</v>
          </cell>
          <cell r="C443" t="str">
            <v>1.1.4.-4.</v>
          </cell>
          <cell r="D443" t="str">
            <v>Thematic Network</v>
          </cell>
          <cell r="E443" t="str">
            <v>Integrated Urban Governance and Air Quality Management in Europe</v>
          </cell>
          <cell r="F443">
            <v>1231989</v>
          </cell>
          <cell r="G443">
            <v>1231989</v>
          </cell>
          <cell r="H443">
            <v>37309</v>
          </cell>
          <cell r="I443">
            <v>17</v>
          </cell>
          <cell r="J443">
            <v>1</v>
          </cell>
          <cell r="K443" t="str">
            <v>Member</v>
          </cell>
          <cell r="L443" t="str">
            <v>NILU</v>
          </cell>
          <cell r="M443" t="str">
            <v>Instituttveien 18</v>
          </cell>
          <cell r="N443" t="str">
            <v>2027</v>
          </cell>
          <cell r="O443" t="str">
            <v>KJELLER</v>
          </cell>
          <cell r="P443" t="str">
            <v>NO</v>
          </cell>
          <cell r="R443">
            <v>77232</v>
          </cell>
          <cell r="S443">
            <v>77232</v>
          </cell>
          <cell r="T443" t="str">
            <v>REC</v>
          </cell>
          <cell r="U443" t="str">
            <v>PNP</v>
          </cell>
          <cell r="V443" t="str">
            <v>RPN</v>
          </cell>
        </row>
        <row r="444">
          <cell r="A444" t="str">
            <v>EESD-ENVIRO</v>
          </cell>
          <cell r="B444" t="str">
            <v>EVK4-CT-2001-30004</v>
          </cell>
          <cell r="C444" t="str">
            <v>1.1.4.-4.</v>
          </cell>
          <cell r="D444" t="str">
            <v>Cooperative Research</v>
          </cell>
          <cell r="E444" t="str">
            <v>Isotopic TEchnologies applied to the analysis of ancient Roman_x000D_
mortars</v>
          </cell>
          <cell r="F444">
            <v>957251</v>
          </cell>
          <cell r="G444">
            <v>478179</v>
          </cell>
          <cell r="H444">
            <v>37334</v>
          </cell>
          <cell r="I444">
            <v>6</v>
          </cell>
          <cell r="J444">
            <v>1</v>
          </cell>
          <cell r="K444" t="str">
            <v>RTD performers</v>
          </cell>
          <cell r="L444" t="str">
            <v xml:space="preserve">INSTITUTT FOR ENERGITEKNIKK
</v>
          </cell>
          <cell r="M444" t="str">
            <v>Instituttveien 18</v>
          </cell>
          <cell r="N444" t="str">
            <v>2027</v>
          </cell>
          <cell r="O444" t="str">
            <v>KJELLER</v>
          </cell>
          <cell r="P444" t="str">
            <v>NO</v>
          </cell>
          <cell r="R444">
            <v>243934</v>
          </cell>
          <cell r="S444">
            <v>243934</v>
          </cell>
          <cell r="T444" t="str">
            <v>REC</v>
          </cell>
          <cell r="U444" t="str">
            <v>PNP</v>
          </cell>
          <cell r="V444" t="str">
            <v>RPN</v>
          </cell>
        </row>
        <row r="445">
          <cell r="A445" t="str">
            <v>EESD-ENVIRO</v>
          </cell>
          <cell r="B445" t="str">
            <v>EVK4-CT-2001-30005</v>
          </cell>
          <cell r="C445" t="str">
            <v>1.1.4.-4.</v>
          </cell>
          <cell r="D445" t="str">
            <v>Cooperative Research</v>
          </cell>
          <cell r="E445" t="str">
            <v>Increased quality of life for 76 million EU citizens by enhancing air quality in urban areas through development of a residential cleaning technology for burning solid fuel for domestic use.</v>
          </cell>
          <cell r="F445">
            <v>1250810</v>
          </cell>
          <cell r="G445">
            <v>625403</v>
          </cell>
          <cell r="H445">
            <v>37364</v>
          </cell>
          <cell r="I445">
            <v>8</v>
          </cell>
          <cell r="J445">
            <v>2</v>
          </cell>
          <cell r="K445" t="str">
            <v>Prime Contractor</v>
          </cell>
          <cell r="L445" t="str">
            <v>APPLIED PLASMA PHYSICS AS</v>
          </cell>
          <cell r="M445" t="str">
            <v>Bedriftsveien 25</v>
          </cell>
          <cell r="N445" t="str">
            <v>4301</v>
          </cell>
          <cell r="O445" t="str">
            <v>SANDNES</v>
          </cell>
          <cell r="P445" t="str">
            <v>NO</v>
          </cell>
          <cell r="Q445" t="str">
            <v>N/A</v>
          </cell>
          <cell r="R445">
            <v>144573</v>
          </cell>
          <cell r="S445">
            <v>146</v>
          </cell>
          <cell r="T445" t="str">
            <v>IND</v>
          </cell>
          <cell r="U445" t="str">
            <v>PRC</v>
          </cell>
          <cell r="V445" t="str">
            <v>BES</v>
          </cell>
        </row>
        <row r="446">
          <cell r="A446" t="str">
            <v>EESD-ENVIRO</v>
          </cell>
          <cell r="B446" t="str">
            <v>EVK4-CT-2001-30005</v>
          </cell>
          <cell r="C446" t="str">
            <v>1.1.4.-4.</v>
          </cell>
          <cell r="D446" t="str">
            <v>Cooperative Research</v>
          </cell>
          <cell r="E446" t="str">
            <v>Increased quality of life for 76 million EU citizens by enhancing air quality in urban areas through development of a residential cleaning technology for burning solid fuel for domestic use.</v>
          </cell>
          <cell r="F446">
            <v>1250810</v>
          </cell>
          <cell r="G446">
            <v>625403</v>
          </cell>
          <cell r="H446">
            <v>37364</v>
          </cell>
          <cell r="I446">
            <v>8</v>
          </cell>
          <cell r="K446" t="str">
            <v>RTD performers</v>
          </cell>
          <cell r="L446" t="str">
            <v xml:space="preserve">TEKNOLOGISK INSTITUTT
</v>
          </cell>
          <cell r="M446" t="str">
            <v>St. Hanshaugen, Akersveien 24 C</v>
          </cell>
          <cell r="N446" t="str">
            <v>0131</v>
          </cell>
          <cell r="O446" t="str">
            <v>OSLO</v>
          </cell>
          <cell r="P446" t="str">
            <v>NO</v>
          </cell>
          <cell r="Q446" t="str">
            <v>N/A</v>
          </cell>
          <cell r="R446">
            <v>404770</v>
          </cell>
          <cell r="S446">
            <v>404770</v>
          </cell>
          <cell r="T446" t="str">
            <v>REC</v>
          </cell>
          <cell r="U446" t="str">
            <v>PNP</v>
          </cell>
          <cell r="V446" t="str">
            <v>RPN</v>
          </cell>
        </row>
        <row r="447">
          <cell r="A447" t="str">
            <v>EESD-ENVIRO</v>
          </cell>
          <cell r="B447" t="str">
            <v>EVK4-CT-2002-00080</v>
          </cell>
          <cell r="C447" t="str">
            <v>1.1.4.-4.</v>
          </cell>
          <cell r="D447" t="str">
            <v>Research Projects</v>
          </cell>
          <cell r="E447" t="str">
            <v>INTEGRATED TOOL FOR IN SITU CHARACTERIZATION OF EFFECTIVENESS AND DURABILITY OF CONSERVATION TECHNIQUES IN HISTORICAL STRUCTURES</v>
          </cell>
          <cell r="F447">
            <v>1597631</v>
          </cell>
          <cell r="G447">
            <v>955259</v>
          </cell>
          <cell r="H447">
            <v>37547</v>
          </cell>
          <cell r="I447">
            <v>6</v>
          </cell>
          <cell r="J447">
            <v>1</v>
          </cell>
          <cell r="K447" t="str">
            <v>Principal Contractor</v>
          </cell>
          <cell r="L447" t="str">
            <v>SINTEF PETROLEUMSFORSKNING AS</v>
          </cell>
          <cell r="M447" t="str">
            <v>S.P. Andersens vei 15 B</v>
          </cell>
          <cell r="N447" t="str">
            <v>7034</v>
          </cell>
          <cell r="O447" t="str">
            <v>TRONDHEIM</v>
          </cell>
          <cell r="P447" t="str">
            <v>NO</v>
          </cell>
          <cell r="Q447" t="str">
            <v>N/A</v>
          </cell>
          <cell r="R447">
            <v>423500</v>
          </cell>
          <cell r="S447">
            <v>211750</v>
          </cell>
          <cell r="T447" t="str">
            <v>REC</v>
          </cell>
          <cell r="U447" t="str">
            <v>PRC</v>
          </cell>
          <cell r="V447" t="str">
            <v>RPR</v>
          </cell>
        </row>
        <row r="448">
          <cell r="A448" t="str">
            <v>EESD-ENVIRO</v>
          </cell>
          <cell r="B448" t="str">
            <v>EVK4-CT-2002-00083</v>
          </cell>
          <cell r="C448" t="str">
            <v>1.1.4.-4.</v>
          </cell>
          <cell r="D448" t="str">
            <v>Research Projects</v>
          </cell>
          <cell r="E448" t="str">
            <v>Optimised Expert System for Conducting Environmental Assessment of Urban Road Traffic</v>
          </cell>
          <cell r="F448">
            <v>2756232</v>
          </cell>
          <cell r="G448">
            <v>1542933</v>
          </cell>
          <cell r="H448">
            <v>37469</v>
          </cell>
          <cell r="I448">
            <v>12</v>
          </cell>
          <cell r="J448">
            <v>2</v>
          </cell>
          <cell r="K448" t="str">
            <v>Principal Contractor</v>
          </cell>
          <cell r="L448" t="str">
            <v>NILU</v>
          </cell>
          <cell r="M448" t="str">
            <v>Instituttveien 18</v>
          </cell>
          <cell r="N448" t="str">
            <v>2027</v>
          </cell>
          <cell r="O448" t="str">
            <v>KJELLER</v>
          </cell>
          <cell r="P448" t="str">
            <v>NO</v>
          </cell>
          <cell r="R448">
            <v>277589</v>
          </cell>
          <cell r="S448">
            <v>138794</v>
          </cell>
          <cell r="T448" t="str">
            <v>REC</v>
          </cell>
          <cell r="U448" t="str">
            <v>PNP</v>
          </cell>
          <cell r="V448" t="str">
            <v>RPN</v>
          </cell>
        </row>
        <row r="449">
          <cell r="A449" t="str">
            <v>EESD-ENVIRO</v>
          </cell>
          <cell r="B449" t="str">
            <v>EVK4-CT-2002-00083</v>
          </cell>
          <cell r="C449" t="str">
            <v>1.1.4.-4.</v>
          </cell>
          <cell r="D449" t="str">
            <v>Research Projects</v>
          </cell>
          <cell r="E449" t="str">
            <v>Optimised Expert System for Conducting Environmental Assessment of Urban Road Traffic</v>
          </cell>
          <cell r="F449">
            <v>2756232</v>
          </cell>
          <cell r="G449">
            <v>1542933</v>
          </cell>
          <cell r="H449">
            <v>37469</v>
          </cell>
          <cell r="I449">
            <v>12</v>
          </cell>
          <cell r="K449" t="str">
            <v>Assistant Contractor</v>
          </cell>
          <cell r="L449" t="str">
            <v>OSLO KOMMUNE</v>
          </cell>
          <cell r="M449" t="str">
            <v>Radhuest</v>
          </cell>
          <cell r="N449" t="str">
            <v>0037</v>
          </cell>
          <cell r="O449" t="str">
            <v>OSLO</v>
          </cell>
          <cell r="P449" t="str">
            <v>NO</v>
          </cell>
          <cell r="Q449" t="str">
            <v>N/A</v>
          </cell>
          <cell r="R449">
            <v>98108</v>
          </cell>
          <cell r="S449">
            <v>49054</v>
          </cell>
          <cell r="T449" t="str">
            <v>OTH</v>
          </cell>
          <cell r="U449" t="str">
            <v>GOV</v>
          </cell>
          <cell r="V449" t="str">
            <v>PUS</v>
          </cell>
        </row>
        <row r="450">
          <cell r="A450" t="str">
            <v>EESD-ENVIRO</v>
          </cell>
          <cell r="B450" t="str">
            <v>EVK4-CT-2002-00090</v>
          </cell>
          <cell r="C450" t="str">
            <v>1.1.4.-4.</v>
          </cell>
          <cell r="D450" t="str">
            <v>Research Projects</v>
          </cell>
          <cell r="E450" t="str">
            <v>Integrated Exposure Management Tool Characterizing Air pollution-relevant Human Exposure in Urban Environment</v>
          </cell>
          <cell r="F450">
            <v>2316016</v>
          </cell>
          <cell r="G450">
            <v>1479332</v>
          </cell>
          <cell r="H450">
            <v>37502</v>
          </cell>
          <cell r="I450">
            <v>9</v>
          </cell>
          <cell r="J450">
            <v>2</v>
          </cell>
          <cell r="K450" t="str">
            <v>Prime Contractor</v>
          </cell>
          <cell r="L450" t="str">
            <v>NILU</v>
          </cell>
          <cell r="M450" t="str">
            <v>Instituttveien 18</v>
          </cell>
          <cell r="N450" t="str">
            <v>2027</v>
          </cell>
          <cell r="O450" t="str">
            <v>KJELLER</v>
          </cell>
          <cell r="P450" t="str">
            <v>NO</v>
          </cell>
          <cell r="R450">
            <v>789025</v>
          </cell>
          <cell r="S450">
            <v>394512</v>
          </cell>
          <cell r="T450" t="str">
            <v>REC</v>
          </cell>
          <cell r="U450" t="str">
            <v>PNP</v>
          </cell>
          <cell r="V450" t="str">
            <v>RPN</v>
          </cell>
        </row>
        <row r="451">
          <cell r="A451" t="str">
            <v>EESD-ENVIRO</v>
          </cell>
          <cell r="B451" t="str">
            <v>EVK4-CT-2002-00090</v>
          </cell>
          <cell r="C451" t="str">
            <v>1.1.4.-4.</v>
          </cell>
          <cell r="D451" t="str">
            <v>Research Projects</v>
          </cell>
          <cell r="E451" t="str">
            <v>Integrated Exposure Management Tool Characterizing Air pollution-relevant Human Exposure in Urban Environment</v>
          </cell>
          <cell r="F451">
            <v>2316016</v>
          </cell>
          <cell r="G451">
            <v>1479332</v>
          </cell>
          <cell r="H451">
            <v>37502</v>
          </cell>
          <cell r="I451">
            <v>9</v>
          </cell>
          <cell r="K451" t="str">
            <v>Principal Contractor</v>
          </cell>
          <cell r="L451" t="str">
            <v>OSLO KOMMUNE</v>
          </cell>
          <cell r="M451" t="str">
            <v>Radhuest</v>
          </cell>
          <cell r="N451" t="str">
            <v>0037</v>
          </cell>
          <cell r="O451" t="str">
            <v>OSLO</v>
          </cell>
          <cell r="P451" t="str">
            <v>NO</v>
          </cell>
          <cell r="Q451" t="str">
            <v>N/A</v>
          </cell>
          <cell r="R451">
            <v>91896</v>
          </cell>
          <cell r="S451">
            <v>45948</v>
          </cell>
          <cell r="T451" t="str">
            <v>OTH</v>
          </cell>
          <cell r="U451" t="str">
            <v>GOV</v>
          </cell>
          <cell r="V451" t="str">
            <v>PUS</v>
          </cell>
        </row>
        <row r="452">
          <cell r="A452" t="str">
            <v>EESD-ENVIRO</v>
          </cell>
          <cell r="B452" t="str">
            <v>EVK4-CT-2002-00093</v>
          </cell>
          <cell r="C452" t="str">
            <v>1.1.4.-4.</v>
          </cell>
          <cell r="D452" t="str">
            <v>Research Projects</v>
          </cell>
          <cell r="E452" t="str">
            <v>Preventive conservation strategies for protection of organic objects in museums, historic buildings and archives.</v>
          </cell>
          <cell r="F452">
            <v>1529890</v>
          </cell>
          <cell r="G452">
            <v>1181405</v>
          </cell>
          <cell r="H452">
            <v>37651</v>
          </cell>
          <cell r="I452">
            <v>7</v>
          </cell>
          <cell r="J452">
            <v>2</v>
          </cell>
          <cell r="K452" t="str">
            <v>Prime Contractor</v>
          </cell>
          <cell r="L452" t="str">
            <v>NILU</v>
          </cell>
          <cell r="M452" t="str">
            <v>Instituttveien 18</v>
          </cell>
          <cell r="N452" t="str">
            <v>2027</v>
          </cell>
          <cell r="O452" t="str">
            <v>KJELLER</v>
          </cell>
          <cell r="P452" t="str">
            <v>NO</v>
          </cell>
          <cell r="R452">
            <v>696970</v>
          </cell>
          <cell r="S452">
            <v>348485</v>
          </cell>
          <cell r="T452" t="str">
            <v>REC</v>
          </cell>
          <cell r="U452" t="str">
            <v>PNP</v>
          </cell>
          <cell r="V452" t="str">
            <v>RPN</v>
          </cell>
        </row>
        <row r="453">
          <cell r="A453" t="str">
            <v>EESD-ENVIRO</v>
          </cell>
          <cell r="B453" t="str">
            <v>EVK4-CT-2002-00093</v>
          </cell>
          <cell r="C453" t="str">
            <v>1.1.4.-4.</v>
          </cell>
          <cell r="D453" t="str">
            <v>Research Projects</v>
          </cell>
          <cell r="E453" t="str">
            <v>Preventive conservation strategies for protection of organic objects in museums, historic buildings and archives.</v>
          </cell>
          <cell r="F453">
            <v>1529890</v>
          </cell>
          <cell r="G453">
            <v>1181405</v>
          </cell>
          <cell r="H453">
            <v>37651</v>
          </cell>
          <cell r="I453">
            <v>7</v>
          </cell>
          <cell r="K453" t="str">
            <v>Assistant Contractor</v>
          </cell>
          <cell r="L453" t="str">
            <v>TROENDELAG FOLK MUSEUM</v>
          </cell>
          <cell r="M453" t="str">
            <v>Riiser Larsens vei 16</v>
          </cell>
          <cell r="N453" t="str">
            <v>7020</v>
          </cell>
          <cell r="O453" t="str">
            <v>TRONDHEIM</v>
          </cell>
          <cell r="P453" t="str">
            <v>NO</v>
          </cell>
          <cell r="Q453" t="str">
            <v>N/A</v>
          </cell>
          <cell r="R453">
            <v>80297</v>
          </cell>
          <cell r="S453">
            <v>80297</v>
          </cell>
          <cell r="T453" t="str">
            <v>OTH</v>
          </cell>
          <cell r="U453" t="str">
            <v>GOV</v>
          </cell>
          <cell r="V453" t="str">
            <v>PUS</v>
          </cell>
        </row>
        <row r="454">
          <cell r="A454" t="str">
            <v>EESD-ENVIRO</v>
          </cell>
          <cell r="B454" t="str">
            <v>EVK4-CT-2002-00097</v>
          </cell>
          <cell r="C454" t="str">
            <v>1.1.4.-4.</v>
          </cell>
          <cell r="D454" t="str">
            <v>Research Projects</v>
          </cell>
          <cell r="E454" t="str">
            <v>Integrated Systems for Forecasting Urban Meteorology, Air Pollution and Population Exposure</v>
          </cell>
          <cell r="F454">
            <v>2916779</v>
          </cell>
          <cell r="G454">
            <v>1867393</v>
          </cell>
          <cell r="H454">
            <v>37538</v>
          </cell>
          <cell r="I454">
            <v>16</v>
          </cell>
          <cell r="J454">
            <v>2</v>
          </cell>
          <cell r="K454" t="str">
            <v>Principal Contractor</v>
          </cell>
          <cell r="L454" t="str">
            <v>NILU</v>
          </cell>
          <cell r="M454" t="str">
            <v>Instituttveien 18</v>
          </cell>
          <cell r="N454" t="str">
            <v>2027</v>
          </cell>
          <cell r="O454" t="str">
            <v>KJELLER</v>
          </cell>
          <cell r="P454" t="str">
            <v>NO</v>
          </cell>
          <cell r="R454">
            <v>311749</v>
          </cell>
          <cell r="S454">
            <v>155874</v>
          </cell>
          <cell r="T454" t="str">
            <v>REC</v>
          </cell>
          <cell r="U454" t="str">
            <v>PNP</v>
          </cell>
          <cell r="V454" t="str">
            <v>RPN</v>
          </cell>
        </row>
        <row r="455">
          <cell r="A455" t="str">
            <v>EESD-ENVIRO</v>
          </cell>
          <cell r="B455" t="str">
            <v>EVK4-CT-2002-00097</v>
          </cell>
          <cell r="C455" t="str">
            <v>1.1.4.-4.</v>
          </cell>
          <cell r="D455" t="str">
            <v>Research Projects</v>
          </cell>
          <cell r="E455" t="str">
            <v>Integrated Systems for Forecasting Urban Meteorology, Air Pollution and Population Exposure</v>
          </cell>
          <cell r="F455">
            <v>2916779</v>
          </cell>
          <cell r="G455">
            <v>1867393</v>
          </cell>
          <cell r="H455">
            <v>37538</v>
          </cell>
          <cell r="I455">
            <v>16</v>
          </cell>
          <cell r="K455" t="str">
            <v>Principal Contractor</v>
          </cell>
          <cell r="L455" t="str">
            <v>NORWEGIAN METEOROLOGICAL OFFICE</v>
          </cell>
          <cell r="M455" t="str">
            <v>Niels Henrik Abelsvej 40</v>
          </cell>
          <cell r="N455" t="str">
            <v>0313</v>
          </cell>
          <cell r="O455" t="str">
            <v>OSLO</v>
          </cell>
          <cell r="P455" t="str">
            <v>NO</v>
          </cell>
          <cell r="Q455" t="str">
            <v>N/A</v>
          </cell>
          <cell r="R455">
            <v>340977</v>
          </cell>
          <cell r="S455">
            <v>170488</v>
          </cell>
          <cell r="T455" t="str">
            <v>REC</v>
          </cell>
          <cell r="U455" t="str">
            <v>GOV</v>
          </cell>
          <cell r="V455" t="str">
            <v>RPU</v>
          </cell>
        </row>
        <row r="456">
          <cell r="A456" t="str">
            <v>EESD-ENVIRO</v>
          </cell>
          <cell r="B456" t="str">
            <v>EVK4-CT-2002-20010</v>
          </cell>
          <cell r="C456" t="str">
            <v>1.1.4.-4.</v>
          </cell>
          <cell r="D456" t="str">
            <v>Thematic Network</v>
          </cell>
          <cell r="E456" t="str">
            <v>Transitional Metals in Paper</v>
          </cell>
          <cell r="F456">
            <v>453974</v>
          </cell>
          <cell r="G456">
            <v>453974</v>
          </cell>
          <cell r="H456">
            <v>37670</v>
          </cell>
          <cell r="I456">
            <v>21</v>
          </cell>
          <cell r="J456">
            <v>1</v>
          </cell>
          <cell r="K456" t="str">
            <v>Member</v>
          </cell>
          <cell r="L456" t="str">
            <v>NATIONAL LIBRARY OF NORWAY</v>
          </cell>
          <cell r="N456" t="str">
            <v>0203</v>
          </cell>
          <cell r="O456" t="str">
            <v>OSLO</v>
          </cell>
          <cell r="P456" t="str">
            <v>NO</v>
          </cell>
          <cell r="Q456" t="str">
            <v>N/A</v>
          </cell>
          <cell r="R456">
            <v>13200</v>
          </cell>
          <cell r="S456">
            <v>13200</v>
          </cell>
          <cell r="T456" t="str">
            <v>OTH</v>
          </cell>
          <cell r="U456" t="str">
            <v>GOV</v>
          </cell>
          <cell r="V456" t="str">
            <v>PUS</v>
          </cell>
        </row>
        <row r="457">
          <cell r="A457" t="str">
            <v>EESD-ENVIRO</v>
          </cell>
          <cell r="B457" t="str">
            <v>EVK4-CT-2002-20011</v>
          </cell>
          <cell r="C457" t="str">
            <v>1.1.4.-4.</v>
          </cell>
          <cell r="D457" t="str">
            <v>Thematic Network</v>
          </cell>
          <cell r="E457" t="str">
            <v>Planning and Urban Mobility in Europe</v>
          </cell>
          <cell r="F457">
            <v>1686004</v>
          </cell>
          <cell r="G457">
            <v>1686004</v>
          </cell>
          <cell r="H457">
            <v>37545</v>
          </cell>
          <cell r="I457">
            <v>39</v>
          </cell>
          <cell r="J457">
            <v>1</v>
          </cell>
          <cell r="K457" t="str">
            <v>Member</v>
          </cell>
          <cell r="L457" t="str">
            <v>TØI  INSTITUTE OF TRANSPORT ECONOMICS</v>
          </cell>
          <cell r="M457" t="str">
            <v>Grensesvingen 7</v>
          </cell>
          <cell r="N457" t="str">
            <v>0602</v>
          </cell>
          <cell r="O457" t="str">
            <v>OSLO</v>
          </cell>
          <cell r="P457" t="str">
            <v>NO</v>
          </cell>
          <cell r="Q457" t="str">
            <v>N/A</v>
          </cell>
          <cell r="R457">
            <v>42725</v>
          </cell>
          <cell r="S457">
            <v>42725</v>
          </cell>
          <cell r="T457" t="str">
            <v>REC</v>
          </cell>
          <cell r="U457" t="str">
            <v>PNP</v>
          </cell>
          <cell r="V457" t="str">
            <v>RPN</v>
          </cell>
        </row>
        <row r="458">
          <cell r="A458" t="str">
            <v>EESD-ENVIRO</v>
          </cell>
          <cell r="B458" t="str">
            <v>EVK4-CT-2002-80003</v>
          </cell>
          <cell r="C458" t="str">
            <v>1.1.4.-4.</v>
          </cell>
          <cell r="D458" t="str">
            <v>Classical Accompanying Measures</v>
          </cell>
          <cell r="E458" t="str">
            <v>Planning, Environment, Governance &amp; Sustainability</v>
          </cell>
          <cell r="F458">
            <v>380761</v>
          </cell>
          <cell r="G458">
            <v>380761</v>
          </cell>
          <cell r="H458">
            <v>37378</v>
          </cell>
          <cell r="I458">
            <v>9</v>
          </cell>
          <cell r="J458">
            <v>2</v>
          </cell>
          <cell r="K458" t="str">
            <v>Principal Contractor</v>
          </cell>
          <cell r="L458" t="str">
            <v>OSLO KOMMUNE</v>
          </cell>
          <cell r="M458" t="str">
            <v>Radhuest</v>
          </cell>
          <cell r="N458" t="str">
            <v>0037</v>
          </cell>
          <cell r="O458" t="str">
            <v>OSLO</v>
          </cell>
          <cell r="P458" t="str">
            <v>NO</v>
          </cell>
          <cell r="Q458" t="str">
            <v>N/A</v>
          </cell>
          <cell r="R458">
            <v>13646</v>
          </cell>
          <cell r="S458">
            <v>13646</v>
          </cell>
          <cell r="T458" t="str">
            <v>OTH</v>
          </cell>
          <cell r="U458" t="str">
            <v>GOV</v>
          </cell>
          <cell r="V458" t="str">
            <v>PUS</v>
          </cell>
        </row>
        <row r="459">
          <cell r="A459" t="str">
            <v>EESD-ENVIRO</v>
          </cell>
          <cell r="B459" t="str">
            <v>EVK4-CT-2002-80003</v>
          </cell>
          <cell r="C459" t="str">
            <v>1.1.4.-4.</v>
          </cell>
          <cell r="D459" t="str">
            <v>Classical Accompanying Measures</v>
          </cell>
          <cell r="E459" t="str">
            <v>Planning, Environment, Governance &amp; Sustainability</v>
          </cell>
          <cell r="F459">
            <v>380761</v>
          </cell>
          <cell r="G459">
            <v>380761</v>
          </cell>
          <cell r="H459">
            <v>37378</v>
          </cell>
          <cell r="I459">
            <v>9</v>
          </cell>
          <cell r="K459" t="str">
            <v>Principal Contractor</v>
          </cell>
          <cell r="L459" t="str">
            <v>STIFTELSEN IDEBANKEN</v>
          </cell>
          <cell r="M459" t="str">
            <v>Fredensborgvn. 240</v>
          </cell>
          <cell r="N459" t="str">
            <v>0505</v>
          </cell>
          <cell r="O459" t="str">
            <v>OSLO</v>
          </cell>
          <cell r="P459" t="str">
            <v>NO</v>
          </cell>
          <cell r="Q459" t="str">
            <v>N/A</v>
          </cell>
          <cell r="R459">
            <v>15394</v>
          </cell>
          <cell r="S459">
            <v>15394</v>
          </cell>
          <cell r="T459" t="str">
            <v>OTH</v>
          </cell>
          <cell r="U459" t="str">
            <v>PNP</v>
          </cell>
          <cell r="V459" t="str">
            <v>PNP</v>
          </cell>
        </row>
        <row r="460">
          <cell r="A460" t="str">
            <v>EESD-ENVIRO</v>
          </cell>
          <cell r="B460" t="str">
            <v>EVK4-CT-2002-80011</v>
          </cell>
          <cell r="C460" t="str">
            <v>1.1.4.-4.</v>
          </cell>
          <cell r="D460" t="str">
            <v>Classical Accompanying Measures</v>
          </cell>
          <cell r="E460" t="str">
            <v>Development of a Monitoring System for Cultural heritage through European Co-operation - Accompanying measure</v>
          </cell>
          <cell r="F460">
            <v>158434</v>
          </cell>
          <cell r="G460">
            <v>119962</v>
          </cell>
          <cell r="H460">
            <v>37630</v>
          </cell>
          <cell r="I460">
            <v>6</v>
          </cell>
          <cell r="J460">
            <v>2</v>
          </cell>
          <cell r="K460" t="str">
            <v>Prime Contractor</v>
          </cell>
          <cell r="L460" t="str">
            <v>NORWEGIAN FOUNDATION  FOR NATURE RESEARCH AND CULTURAL HERITAGE RESEARCH</v>
          </cell>
          <cell r="M460" t="str">
            <v>Tungasletta 2</v>
          </cell>
          <cell r="N460" t="str">
            <v>7485</v>
          </cell>
          <cell r="O460" t="str">
            <v>TRONDHEIM</v>
          </cell>
          <cell r="P460" t="str">
            <v>NO</v>
          </cell>
          <cell r="R460">
            <v>28703</v>
          </cell>
          <cell r="S460">
            <v>28703</v>
          </cell>
          <cell r="T460" t="str">
            <v>REC</v>
          </cell>
          <cell r="U460" t="str">
            <v>PNP</v>
          </cell>
          <cell r="V460" t="str">
            <v>RPN</v>
          </cell>
        </row>
        <row r="461">
          <cell r="A461" t="str">
            <v>EESD-ENVIRO</v>
          </cell>
          <cell r="B461" t="str">
            <v>EVK4-CT-2002-80011</v>
          </cell>
          <cell r="C461" t="str">
            <v>1.1.4.-4.</v>
          </cell>
          <cell r="D461" t="str">
            <v>Classical Accompanying Measures</v>
          </cell>
          <cell r="E461" t="str">
            <v>Development of a Monitoring System for Cultural heritage through European Co-operation - Accompanying measure</v>
          </cell>
          <cell r="F461">
            <v>158434</v>
          </cell>
          <cell r="G461">
            <v>119962</v>
          </cell>
          <cell r="H461">
            <v>37630</v>
          </cell>
          <cell r="I461">
            <v>6</v>
          </cell>
          <cell r="K461" t="str">
            <v>Principal Contractor</v>
          </cell>
          <cell r="L461" t="str">
            <v>THE NORWEGIAN DIRECTORATE FOR CULTURAL HERITAGE, RIKSANTIKVAREN</v>
          </cell>
          <cell r="M461" t="str">
            <v>Dronningens gate 13</v>
          </cell>
          <cell r="N461" t="str">
            <v>0034</v>
          </cell>
          <cell r="O461" t="str">
            <v>OSLO</v>
          </cell>
          <cell r="P461" t="str">
            <v>NO</v>
          </cell>
          <cell r="Q461" t="str">
            <v>N/A</v>
          </cell>
          <cell r="R461">
            <v>6567</v>
          </cell>
          <cell r="S461">
            <v>6567</v>
          </cell>
          <cell r="T461" t="str">
            <v>OTH</v>
          </cell>
          <cell r="U461" t="str">
            <v>GOV</v>
          </cell>
          <cell r="V461" t="str">
            <v>PUS</v>
          </cell>
        </row>
        <row r="462">
          <cell r="A462" t="str">
            <v>EESD-ENVIRO</v>
          </cell>
          <cell r="B462" t="str">
            <v>EVR1-CT-1999-20001</v>
          </cell>
          <cell r="C462" t="str">
            <v>1.1.4.-9.</v>
          </cell>
          <cell r="D462" t="str">
            <v>Thematic Network</v>
          </cell>
          <cell r="E462" t="str">
            <v>FAUNA EUROPAEA</v>
          </cell>
          <cell r="F462">
            <v>3235029</v>
          </cell>
          <cell r="G462">
            <v>3235029</v>
          </cell>
          <cell r="H462">
            <v>36580</v>
          </cell>
          <cell r="I462">
            <v>47</v>
          </cell>
          <cell r="J462">
            <v>1</v>
          </cell>
          <cell r="K462" t="str">
            <v>Member</v>
          </cell>
          <cell r="L462" t="str">
            <v>NTNU</v>
          </cell>
          <cell r="M462" t="str">
            <v>Gloeshaugen</v>
          </cell>
          <cell r="N462" t="str">
            <v>7491</v>
          </cell>
          <cell r="O462" t="str">
            <v>TRONDHEIM</v>
          </cell>
          <cell r="P462" t="str">
            <v>NO</v>
          </cell>
          <cell r="R462">
            <v>0</v>
          </cell>
          <cell r="S462">
            <v>0</v>
          </cell>
          <cell r="T462" t="str">
            <v>HES</v>
          </cell>
          <cell r="U462" t="str">
            <v>GOV</v>
          </cell>
          <cell r="V462" t="str">
            <v>HES</v>
          </cell>
        </row>
        <row r="463">
          <cell r="A463" t="str">
            <v>EESD-ENVIRO</v>
          </cell>
          <cell r="B463" t="str">
            <v>EVR1-CT-1999-40002</v>
          </cell>
          <cell r="C463" t="str">
            <v>1.1.4.-9.</v>
          </cell>
          <cell r="D463" t="str">
            <v>Research Projects</v>
          </cell>
          <cell r="E463" t="str">
            <v>DEVELOPING STRESS-MONITORING SITES AND INFRASTRUCTURE FOR FORECASTING EARTHQUAKES</v>
          </cell>
          <cell r="F463">
            <v>1100700</v>
          </cell>
          <cell r="G463">
            <v>1060700</v>
          </cell>
          <cell r="H463">
            <v>36539</v>
          </cell>
          <cell r="I463">
            <v>7</v>
          </cell>
          <cell r="J463">
            <v>1</v>
          </cell>
          <cell r="K463" t="str">
            <v>Principal Contractor</v>
          </cell>
          <cell r="L463" t="str">
            <v xml:space="preserve">University of Bergen </v>
          </cell>
          <cell r="M463" t="str">
            <v>Prof. Keysersgt. 8</v>
          </cell>
          <cell r="N463" t="str">
            <v>5020</v>
          </cell>
          <cell r="O463" t="str">
            <v>BERGEN</v>
          </cell>
          <cell r="P463" t="str">
            <v>NO</v>
          </cell>
          <cell r="Q463" t="str">
            <v>N/A</v>
          </cell>
          <cell r="R463">
            <v>45400</v>
          </cell>
          <cell r="S463">
            <v>45400</v>
          </cell>
          <cell r="T463" t="str">
            <v>HES</v>
          </cell>
          <cell r="U463" t="str">
            <v>GOV</v>
          </cell>
          <cell r="V463" t="str">
            <v>HES</v>
          </cell>
        </row>
        <row r="464">
          <cell r="A464" t="str">
            <v>EESD-ENVIRO</v>
          </cell>
          <cell r="B464" t="str">
            <v>EVR1-CT-2000-20002</v>
          </cell>
          <cell r="C464" t="str">
            <v>1.1.4.-9.</v>
          </cell>
          <cell r="D464" t="str">
            <v>Concerted Actions</v>
          </cell>
          <cell r="E464" t="str">
            <v>Implementation and networking of large-scale long-term  marine biodiversity research in Europe (BIOMARE)</v>
          </cell>
          <cell r="F464">
            <v>628520</v>
          </cell>
          <cell r="G464">
            <v>628520</v>
          </cell>
          <cell r="H464">
            <v>36808</v>
          </cell>
          <cell r="I464">
            <v>22</v>
          </cell>
          <cell r="J464">
            <v>1</v>
          </cell>
          <cell r="K464" t="str">
            <v>Member</v>
          </cell>
          <cell r="L464" t="str">
            <v>AKVAPLAN - NIVA AS</v>
          </cell>
          <cell r="M464" t="str">
            <v>Polar Environmental Center</v>
          </cell>
          <cell r="N464" t="str">
            <v>9296</v>
          </cell>
          <cell r="O464" t="str">
            <v>TROMSOE</v>
          </cell>
          <cell r="P464" t="str">
            <v>NO</v>
          </cell>
          <cell r="R464">
            <v>34320</v>
          </cell>
          <cell r="S464">
            <v>34320</v>
          </cell>
          <cell r="T464" t="str">
            <v>REC</v>
          </cell>
          <cell r="U464" t="str">
            <v>PRC</v>
          </cell>
          <cell r="V464" t="str">
            <v>RPR</v>
          </cell>
        </row>
        <row r="465">
          <cell r="A465" t="str">
            <v>EESD-ENVIRO</v>
          </cell>
          <cell r="B465" t="str">
            <v>EVR1-CT-2000-40007</v>
          </cell>
          <cell r="C465" t="str">
            <v>1.1.4.-9.</v>
          </cell>
          <cell r="D465" t="str">
            <v>Research Projects</v>
          </cell>
          <cell r="E465" t="str">
            <v>Developing existing earthquake data infrastructures towards a Mediterranean-European Rapid Earthquake Data Information and Archiving Network (MEREDIAN)</v>
          </cell>
          <cell r="F465">
            <v>2865965</v>
          </cell>
          <cell r="G465">
            <v>1711918</v>
          </cell>
          <cell r="H465">
            <v>36806</v>
          </cell>
          <cell r="I465">
            <v>19</v>
          </cell>
          <cell r="J465">
            <v>1</v>
          </cell>
          <cell r="K465" t="str">
            <v>Principal Contractor</v>
          </cell>
          <cell r="L465" t="str">
            <v>NORWEGIAN SEISMIC ARRAY  NORSAR</v>
          </cell>
          <cell r="M465" t="str">
            <v>Granaveien 33</v>
          </cell>
          <cell r="N465" t="str">
            <v>2007</v>
          </cell>
          <cell r="O465" t="str">
            <v>KJELLER</v>
          </cell>
          <cell r="P465" t="str">
            <v>NO</v>
          </cell>
          <cell r="Q465" t="str">
            <v>N/A</v>
          </cell>
          <cell r="R465">
            <v>147000</v>
          </cell>
          <cell r="S465">
            <v>73500</v>
          </cell>
          <cell r="T465" t="str">
            <v>REC</v>
          </cell>
          <cell r="U465" t="str">
            <v>PRC</v>
          </cell>
          <cell r="V465" t="str">
            <v>RPR</v>
          </cell>
        </row>
        <row r="466">
          <cell r="A466" t="str">
            <v>EESD-ENVIRO</v>
          </cell>
          <cell r="B466" t="str">
            <v>EVR1-CT-2001-20003</v>
          </cell>
          <cell r="C466" t="str">
            <v>1.1.4.-9.</v>
          </cell>
          <cell r="D466" t="str">
            <v>Thematic Network</v>
          </cell>
          <cell r="E466" t="str">
            <v>JOINT EUROPEAN OCEAN DRILLING INITIATIVE</v>
          </cell>
          <cell r="F466">
            <v>992000</v>
          </cell>
          <cell r="G466">
            <v>992000</v>
          </cell>
          <cell r="H466">
            <v>37130</v>
          </cell>
          <cell r="I466">
            <v>15</v>
          </cell>
          <cell r="J466">
            <v>1</v>
          </cell>
          <cell r="K466" t="str">
            <v>Member</v>
          </cell>
          <cell r="L466" t="str">
            <v>NGI</v>
          </cell>
          <cell r="M466" t="str">
            <v>Ullevaal Hageby</v>
          </cell>
          <cell r="N466" t="str">
            <v>0806</v>
          </cell>
          <cell r="O466" t="str">
            <v>OSLO</v>
          </cell>
          <cell r="P466" t="str">
            <v>NO</v>
          </cell>
          <cell r="Q466" t="str">
            <v>N/A</v>
          </cell>
          <cell r="R466">
            <v>24000</v>
          </cell>
          <cell r="S466">
            <v>24000</v>
          </cell>
          <cell r="T466" t="str">
            <v>REC</v>
          </cell>
          <cell r="U466" t="str">
            <v>PNP</v>
          </cell>
          <cell r="V466" t="str">
            <v>RPN</v>
          </cell>
        </row>
        <row r="467">
          <cell r="A467" t="str">
            <v>EESD-ENVIRO</v>
          </cell>
          <cell r="B467" t="str">
            <v>EVR1-CT-2001-20004</v>
          </cell>
          <cell r="C467" t="str">
            <v>1.1.4.-9.</v>
          </cell>
          <cell r="D467" t="str">
            <v>Concerted Actions</v>
          </cell>
          <cell r="E467" t="str">
            <v>European Marine Seismic Metadata and Information Centre</v>
          </cell>
          <cell r="F467">
            <v>2036664</v>
          </cell>
          <cell r="G467">
            <v>2036664</v>
          </cell>
          <cell r="H467">
            <v>37237</v>
          </cell>
          <cell r="I467">
            <v>24</v>
          </cell>
          <cell r="J467">
            <v>1</v>
          </cell>
          <cell r="K467" t="str">
            <v>Principal Contractor</v>
          </cell>
          <cell r="L467" t="str">
            <v>NORGES GEOLOGISKE UNDERSOKELSE   NGU</v>
          </cell>
          <cell r="M467" t="str">
            <v>Leiv Erikssonsvei 39</v>
          </cell>
          <cell r="N467" t="str">
            <v>7491</v>
          </cell>
          <cell r="O467" t="str">
            <v>TRONDHEIM</v>
          </cell>
          <cell r="P467" t="str">
            <v>NO</v>
          </cell>
          <cell r="R467">
            <v>113978</v>
          </cell>
          <cell r="S467">
            <v>113978</v>
          </cell>
          <cell r="T467" t="str">
            <v>REC</v>
          </cell>
          <cell r="U467" t="str">
            <v>GOV</v>
          </cell>
          <cell r="V467" t="str">
            <v>RPU</v>
          </cell>
        </row>
        <row r="468">
          <cell r="A468" t="str">
            <v>EESD-ENVIRO</v>
          </cell>
          <cell r="B468" t="str">
            <v>EVR1-CT-2001-20005</v>
          </cell>
          <cell r="C468" t="str">
            <v>1.1.4.-9.</v>
          </cell>
          <cell r="D468" t="str">
            <v>Concerted Actions</v>
          </cell>
          <cell r="E468" t="str">
            <v>European Directory of the Initial Ocean Observing System</v>
          </cell>
          <cell r="F468">
            <v>1195551</v>
          </cell>
          <cell r="G468">
            <v>1195551</v>
          </cell>
          <cell r="H468">
            <v>37162</v>
          </cell>
          <cell r="I468">
            <v>8</v>
          </cell>
          <cell r="J468">
            <v>1</v>
          </cell>
          <cell r="K468" t="str">
            <v>Principal Contractor</v>
          </cell>
          <cell r="L468" t="str">
            <v>HAVFORSKNINGSINSTITUTTET</v>
          </cell>
          <cell r="M468" t="str">
            <v>Nordnesparken 2</v>
          </cell>
          <cell r="N468" t="str">
            <v>5817</v>
          </cell>
          <cell r="O468" t="str">
            <v>BERGEN</v>
          </cell>
          <cell r="P468" t="str">
            <v>NO</v>
          </cell>
          <cell r="R468">
            <v>108941</v>
          </cell>
          <cell r="S468">
            <v>108941</v>
          </cell>
          <cell r="T468" t="str">
            <v>REC</v>
          </cell>
          <cell r="U468" t="str">
            <v>GOV</v>
          </cell>
          <cell r="V468" t="str">
            <v>RPU</v>
          </cell>
        </row>
        <row r="469">
          <cell r="A469" t="str">
            <v>EESD-ENVIRO</v>
          </cell>
          <cell r="B469" t="str">
            <v>EVR1-CT-2001-20007</v>
          </cell>
          <cell r="C469" t="str">
            <v>1.1.4.-9.</v>
          </cell>
          <cell r="D469" t="str">
            <v>Concerted Actions</v>
          </cell>
          <cell r="E469" t="str">
            <v>EUROPHLUKES</v>
          </cell>
          <cell r="F469">
            <v>1163898</v>
          </cell>
          <cell r="G469">
            <v>1163898</v>
          </cell>
          <cell r="H469">
            <v>37176</v>
          </cell>
          <cell r="I469">
            <v>18</v>
          </cell>
          <cell r="J469">
            <v>1</v>
          </cell>
          <cell r="K469" t="str">
            <v>Principal Contractor</v>
          </cell>
          <cell r="L469" t="str">
            <v>WILD IDEA, SIMILAE CONSULTING</v>
          </cell>
          <cell r="N469" t="str">
            <v>8465</v>
          </cell>
          <cell r="O469" t="str">
            <v>STRAUMSJOEN</v>
          </cell>
          <cell r="P469" t="str">
            <v>NO</v>
          </cell>
          <cell r="R469">
            <v>11832</v>
          </cell>
          <cell r="S469">
            <v>11832</v>
          </cell>
          <cell r="T469" t="str">
            <v>REC</v>
          </cell>
          <cell r="U469" t="str">
            <v>PRC</v>
          </cell>
          <cell r="V469" t="str">
            <v>RPR</v>
          </cell>
        </row>
        <row r="470">
          <cell r="A470" t="str">
            <v>EESD-ENVIRO</v>
          </cell>
          <cell r="B470" t="str">
            <v>EVR1-CT-2001-20009</v>
          </cell>
          <cell r="C470" t="str">
            <v>1.1.4.-9.</v>
          </cell>
          <cell r="D470" t="str">
            <v>Thematic Network</v>
          </cell>
          <cell r="E470" t="str">
            <v>GLOBAL ALTIMETER MEASUREMENTS BY LEADING EUROPEANS</v>
          </cell>
          <cell r="F470">
            <v>564271</v>
          </cell>
          <cell r="G470">
            <v>547438</v>
          </cell>
          <cell r="H470">
            <v>37286</v>
          </cell>
          <cell r="I470">
            <v>17</v>
          </cell>
          <cell r="J470">
            <v>1</v>
          </cell>
          <cell r="K470" t="str">
            <v>Member</v>
          </cell>
          <cell r="L470" t="str">
            <v>NANSEN ENVIRONMENTAL AND REMOTE SENSING CENTER</v>
          </cell>
          <cell r="M470" t="str">
            <v>Edvard Griegsvej 3a</v>
          </cell>
          <cell r="N470" t="str">
            <v>5059</v>
          </cell>
          <cell r="O470" t="str">
            <v>BERGEN</v>
          </cell>
          <cell r="P470" t="str">
            <v>NO</v>
          </cell>
          <cell r="R470">
            <v>10800</v>
          </cell>
          <cell r="S470">
            <v>10800</v>
          </cell>
          <cell r="T470" t="str">
            <v>REC</v>
          </cell>
          <cell r="U470" t="str">
            <v>PNP</v>
          </cell>
          <cell r="V470" t="str">
            <v>RPN</v>
          </cell>
        </row>
        <row r="471">
          <cell r="A471" t="str">
            <v>EESD-ENVIRO</v>
          </cell>
          <cell r="B471" t="str">
            <v>EVR1-CT-2001-40012</v>
          </cell>
          <cell r="C471" t="str">
            <v>1.1.4.-9.</v>
          </cell>
          <cell r="D471" t="str">
            <v>Research Projects</v>
          </cell>
          <cell r="E471" t="str">
            <v>Programme for Integrated Earth System Modelling</v>
          </cell>
          <cell r="F471">
            <v>8532193</v>
          </cell>
          <cell r="G471">
            <v>4604983</v>
          </cell>
          <cell r="H471">
            <v>37214</v>
          </cell>
          <cell r="I471">
            <v>20</v>
          </cell>
          <cell r="J471">
            <v>1</v>
          </cell>
          <cell r="K471" t="str">
            <v>Principal Contractor</v>
          </cell>
          <cell r="L471" t="str">
            <v>NANSEN ENVIRONMENTAL AND REMOTE SENSING CENTER</v>
          </cell>
          <cell r="M471" t="str">
            <v>Edvard Griegsvej 3a</v>
          </cell>
          <cell r="N471" t="str">
            <v>5059</v>
          </cell>
          <cell r="O471" t="str">
            <v>BERGEN</v>
          </cell>
          <cell r="P471" t="str">
            <v>NO</v>
          </cell>
          <cell r="R471">
            <v>445400</v>
          </cell>
          <cell r="S471">
            <v>222700</v>
          </cell>
          <cell r="T471" t="str">
            <v>REC</v>
          </cell>
          <cell r="U471" t="str">
            <v>PNP</v>
          </cell>
          <cell r="V471" t="str">
            <v>RPN</v>
          </cell>
        </row>
        <row r="472">
          <cell r="A472" t="str">
            <v>EESD-ENVIRO</v>
          </cell>
          <cell r="B472" t="str">
            <v>EVR1-CT-2001-40017</v>
          </cell>
          <cell r="C472" t="str">
            <v>1.1.4.-9.</v>
          </cell>
          <cell r="D472" t="str">
            <v>Research Projects</v>
          </cell>
          <cell r="E472" t="str">
            <v>BioCASE - A Biodiversity Collection Access Service for Europe</v>
          </cell>
          <cell r="F472">
            <v>2554796</v>
          </cell>
          <cell r="G472">
            <v>1935494</v>
          </cell>
          <cell r="H472">
            <v>37190</v>
          </cell>
          <cell r="I472">
            <v>35</v>
          </cell>
          <cell r="J472">
            <v>1</v>
          </cell>
          <cell r="K472" t="str">
            <v>Principal Contractor</v>
          </cell>
          <cell r="L472" t="str">
            <v>University of Oslo</v>
          </cell>
          <cell r="M472" t="str">
            <v>Problemveien 1</v>
          </cell>
          <cell r="N472" t="str">
            <v>0316</v>
          </cell>
          <cell r="O472" t="str">
            <v>OSLO</v>
          </cell>
          <cell r="P472" t="str">
            <v>NO</v>
          </cell>
          <cell r="Q472" t="str">
            <v>N/A</v>
          </cell>
          <cell r="R472">
            <v>17845</v>
          </cell>
          <cell r="S472">
            <v>17845</v>
          </cell>
          <cell r="T472" t="str">
            <v>HES</v>
          </cell>
          <cell r="U472" t="str">
            <v>GOV</v>
          </cell>
          <cell r="V472" t="str">
            <v>HES</v>
          </cell>
        </row>
        <row r="473">
          <cell r="A473" t="str">
            <v>EESD-ENVIRO</v>
          </cell>
          <cell r="B473" t="str">
            <v>EVR1-CT-2001-40018</v>
          </cell>
          <cell r="C473" t="str">
            <v>1.1.4.-9.</v>
          </cell>
          <cell r="D473" t="str">
            <v>Research Projects</v>
          </cell>
          <cell r="E473" t="str">
            <v>Coordinated European Surface Ocean palaeo-estimation Collaboration</v>
          </cell>
          <cell r="F473">
            <v>1774316</v>
          </cell>
          <cell r="G473">
            <v>1390170</v>
          </cell>
          <cell r="H473">
            <v>37176</v>
          </cell>
          <cell r="I473">
            <v>6</v>
          </cell>
          <cell r="J473">
            <v>1</v>
          </cell>
          <cell r="K473" t="str">
            <v>Prime Contractor</v>
          </cell>
          <cell r="L473" t="str">
            <v xml:space="preserve">University of Bergen </v>
          </cell>
          <cell r="M473" t="str">
            <v>Prof. Keysersgt. 8</v>
          </cell>
          <cell r="N473" t="str">
            <v>5020</v>
          </cell>
          <cell r="O473" t="str">
            <v>BERGEN</v>
          </cell>
          <cell r="P473" t="str">
            <v>NO</v>
          </cell>
          <cell r="Q473" t="str">
            <v>N/A</v>
          </cell>
          <cell r="R473">
            <v>305328</v>
          </cell>
          <cell r="S473">
            <v>305328</v>
          </cell>
          <cell r="T473" t="str">
            <v>HES</v>
          </cell>
          <cell r="U473" t="str">
            <v>GOV</v>
          </cell>
          <cell r="V473" t="str">
            <v>HES</v>
          </cell>
        </row>
        <row r="474">
          <cell r="A474" t="str">
            <v>EESD-ENVIRO</v>
          </cell>
          <cell r="B474" t="str">
            <v>EVR1-CT-2002-20009</v>
          </cell>
          <cell r="C474" t="str">
            <v>1.1.4.-9.</v>
          </cell>
          <cell r="D474" t="str">
            <v>Thematic Network</v>
          </cell>
          <cell r="E474" t="str">
            <v>Pan European Network for Oceanographic and Marine Data &amp; Information Management</v>
          </cell>
          <cell r="F474">
            <v>2329997</v>
          </cell>
          <cell r="G474">
            <v>2329997</v>
          </cell>
          <cell r="H474">
            <v>37543</v>
          </cell>
          <cell r="I474">
            <v>33</v>
          </cell>
          <cell r="J474">
            <v>1</v>
          </cell>
          <cell r="K474" t="str">
            <v>Principal Contractor</v>
          </cell>
          <cell r="L474" t="str">
            <v>HAVFORSKNINGSINSTITUTTET</v>
          </cell>
          <cell r="M474" t="str">
            <v>Nordnesparken 2</v>
          </cell>
          <cell r="N474" t="str">
            <v>5817</v>
          </cell>
          <cell r="O474" t="str">
            <v>BERGEN</v>
          </cell>
          <cell r="P474" t="str">
            <v>NO</v>
          </cell>
          <cell r="R474">
            <v>65527</v>
          </cell>
          <cell r="S474">
            <v>65527</v>
          </cell>
          <cell r="T474" t="str">
            <v>REC</v>
          </cell>
          <cell r="U474" t="str">
            <v>GOV</v>
          </cell>
          <cell r="V474" t="str">
            <v>RPU</v>
          </cell>
        </row>
        <row r="475">
          <cell r="A475" t="str">
            <v>EESD-ENVIRO</v>
          </cell>
          <cell r="B475" t="str">
            <v>EVR1-CT-2002-40022</v>
          </cell>
          <cell r="C475" t="str">
            <v>1.1.4.-9.</v>
          </cell>
          <cell r="D475" t="str">
            <v>Research Projects</v>
          </cell>
          <cell r="E475" t="str">
            <v>Life history traits of the northwest European flora: A database</v>
          </cell>
          <cell r="F475">
            <v>2316633</v>
          </cell>
          <cell r="G475">
            <v>2104996</v>
          </cell>
          <cell r="H475">
            <v>37547</v>
          </cell>
          <cell r="I475">
            <v>10</v>
          </cell>
          <cell r="J475">
            <v>1</v>
          </cell>
          <cell r="K475" t="str">
            <v>Principal Contractor</v>
          </cell>
          <cell r="L475" t="str">
            <v>NORWEGIAN FOUNDATION  FOR NATURE RESEARCH AND CULTURAL HERITAGE RESEARCH</v>
          </cell>
          <cell r="M475" t="str">
            <v>Tungasletta 2</v>
          </cell>
          <cell r="N475" t="str">
            <v>7485</v>
          </cell>
          <cell r="O475" t="str">
            <v>TRONDHEIM</v>
          </cell>
          <cell r="P475" t="str">
            <v>NO</v>
          </cell>
          <cell r="R475">
            <v>222969</v>
          </cell>
          <cell r="S475">
            <v>111484</v>
          </cell>
          <cell r="T475" t="str">
            <v>REC</v>
          </cell>
          <cell r="U475" t="str">
            <v>PNP</v>
          </cell>
          <cell r="V475" t="str">
            <v>RPN</v>
          </cell>
        </row>
        <row r="476">
          <cell r="A476" t="str">
            <v>EESD-ENVIRO</v>
          </cell>
          <cell r="B476" t="str">
            <v>EVR1-CT-2002-40025</v>
          </cell>
          <cell r="C476" t="str">
            <v>1.1.4.-9.</v>
          </cell>
          <cell r="D476" t="str">
            <v>Research Projects</v>
          </cell>
          <cell r="E476" t="str">
            <v>European Sea Level Service Research Infrastructure</v>
          </cell>
          <cell r="F476">
            <v>3426209</v>
          </cell>
          <cell r="G476">
            <v>2299786</v>
          </cell>
          <cell r="H476">
            <v>37547</v>
          </cell>
          <cell r="I476">
            <v>20</v>
          </cell>
          <cell r="J476">
            <v>1</v>
          </cell>
          <cell r="K476" t="str">
            <v>Prime Contractor</v>
          </cell>
          <cell r="L476" t="str">
            <v>Statens Kartverk</v>
          </cell>
          <cell r="M476" t="str">
            <v>Kartverksveien 21</v>
          </cell>
          <cell r="N476" t="str">
            <v>3511</v>
          </cell>
          <cell r="O476" t="str">
            <v>HOENENFOSS</v>
          </cell>
          <cell r="P476" t="str">
            <v>NO</v>
          </cell>
          <cell r="R476">
            <v>591669</v>
          </cell>
          <cell r="S476">
            <v>295834</v>
          </cell>
          <cell r="T476" t="str">
            <v>REC</v>
          </cell>
          <cell r="U476" t="str">
            <v>GOV</v>
          </cell>
          <cell r="V476" t="str">
            <v>RPU</v>
          </cell>
        </row>
        <row r="477">
          <cell r="A477" t="str">
            <v>EESD-ENVIRO</v>
          </cell>
          <cell r="B477" t="str">
            <v>EVR1-CT-2002-40029</v>
          </cell>
          <cell r="C477" t="str">
            <v>1.1.4.-9.</v>
          </cell>
          <cell r="D477" t="str">
            <v>Research Projects</v>
          </cell>
          <cell r="E477" t="str">
            <v>Creating a long term infrastructure for marine biodiversity research in the European Economic Area and the Newly Associated States</v>
          </cell>
          <cell r="F477">
            <v>917369</v>
          </cell>
          <cell r="G477">
            <v>830591</v>
          </cell>
          <cell r="H477">
            <v>37589</v>
          </cell>
          <cell r="I477">
            <v>25</v>
          </cell>
          <cell r="J477">
            <v>2</v>
          </cell>
          <cell r="K477" t="str">
            <v>Principal Contractor</v>
          </cell>
          <cell r="L477" t="str">
            <v>AKVAPLAN - NIVA AS</v>
          </cell>
          <cell r="M477" t="str">
            <v>Polar Environmental Center</v>
          </cell>
          <cell r="N477" t="str">
            <v>9296</v>
          </cell>
          <cell r="O477" t="str">
            <v>TROMSOE</v>
          </cell>
          <cell r="P477" t="str">
            <v>NO</v>
          </cell>
          <cell r="R477">
            <v>6480</v>
          </cell>
          <cell r="S477">
            <v>3240</v>
          </cell>
          <cell r="T477" t="str">
            <v>REC</v>
          </cell>
          <cell r="U477" t="str">
            <v>PRC</v>
          </cell>
          <cell r="V477" t="str">
            <v>RPR</v>
          </cell>
        </row>
        <row r="478">
          <cell r="A478" t="str">
            <v>EESD-ENVIRO</v>
          </cell>
          <cell r="B478" t="str">
            <v>EVR1-CT-2002-40029</v>
          </cell>
          <cell r="C478" t="str">
            <v>1.1.4.-9.</v>
          </cell>
          <cell r="D478" t="str">
            <v>Research Projects</v>
          </cell>
          <cell r="E478" t="str">
            <v>Creating a long term infrastructure for marine biodiversity research in the European Economic Area and the Newly Associated States</v>
          </cell>
          <cell r="F478">
            <v>917369</v>
          </cell>
          <cell r="G478">
            <v>830591</v>
          </cell>
          <cell r="H478">
            <v>37589</v>
          </cell>
          <cell r="I478">
            <v>25</v>
          </cell>
          <cell r="K478" t="str">
            <v>Principal Contractor</v>
          </cell>
          <cell r="L478" t="str">
            <v>University of Oslo</v>
          </cell>
          <cell r="M478" t="str">
            <v>Problemveien 1</v>
          </cell>
          <cell r="N478" t="str">
            <v>0316</v>
          </cell>
          <cell r="O478" t="str">
            <v>OSLO</v>
          </cell>
          <cell r="P478" t="str">
            <v>NO</v>
          </cell>
          <cell r="Q478" t="str">
            <v>N/A</v>
          </cell>
          <cell r="R478">
            <v>3600</v>
          </cell>
          <cell r="S478">
            <v>3600</v>
          </cell>
          <cell r="T478" t="str">
            <v>HES</v>
          </cell>
          <cell r="U478" t="str">
            <v>GOV</v>
          </cell>
          <cell r="V478" t="str">
            <v>HES</v>
          </cell>
        </row>
        <row r="479">
          <cell r="A479" t="str">
            <v>EURATOM</v>
          </cell>
          <cell r="B479" t="str">
            <v>FIGE-CT-2000-00085</v>
          </cell>
          <cell r="C479" t="str">
            <v>2.1.3.</v>
          </cell>
          <cell r="D479" t="str">
            <v>Research Projects</v>
          </cell>
          <cell r="E479" t="str">
            <v>Processes regulating remobilisation, bioavailability and translocation of radionuclides in marine sediments ('REMOTRANS')</v>
          </cell>
          <cell r="F479">
            <v>2144664</v>
          </cell>
          <cell r="G479">
            <v>900000</v>
          </cell>
          <cell r="H479">
            <v>36824</v>
          </cell>
          <cell r="I479">
            <v>12</v>
          </cell>
          <cell r="J479">
            <v>3</v>
          </cell>
          <cell r="L479" t="str">
            <v xml:space="preserve">INSTITUTT FOR ENERGITEKNIKK
</v>
          </cell>
          <cell r="M479" t="str">
            <v>Instituttveien 18</v>
          </cell>
          <cell r="N479" t="str">
            <v>2027</v>
          </cell>
          <cell r="O479" t="str">
            <v>KJELLER</v>
          </cell>
          <cell r="P479" t="str">
            <v>NO</v>
          </cell>
          <cell r="R479">
            <v>193000</v>
          </cell>
          <cell r="S479">
            <v>0</v>
          </cell>
          <cell r="T479" t="str">
            <v>REC</v>
          </cell>
          <cell r="U479" t="str">
            <v>PNP</v>
          </cell>
          <cell r="V479" t="str">
            <v>RPN</v>
          </cell>
        </row>
        <row r="480">
          <cell r="A480" t="str">
            <v>EURATOM</v>
          </cell>
          <cell r="B480" t="str">
            <v>FIGE-CT-2000-00085</v>
          </cell>
          <cell r="C480" t="str">
            <v>2.1.3.</v>
          </cell>
          <cell r="D480" t="str">
            <v>Research Projects</v>
          </cell>
          <cell r="E480" t="str">
            <v>Processes regulating remobilisation, bioavailability and translocation of radionuclides in marine sediments ('REMOTRANS')</v>
          </cell>
          <cell r="F480">
            <v>2144664</v>
          </cell>
          <cell r="G480">
            <v>900000</v>
          </cell>
          <cell r="H480">
            <v>36824</v>
          </cell>
          <cell r="I480">
            <v>12</v>
          </cell>
          <cell r="L480" t="str">
            <v>NORGES LANDBRUKSHOGSKOLE - NLH</v>
          </cell>
          <cell r="M480" t="str">
            <v>Kirkeveien 1</v>
          </cell>
          <cell r="N480" t="str">
            <v>1432</v>
          </cell>
          <cell r="O480" t="str">
            <v>AAS</v>
          </cell>
          <cell r="P480" t="str">
            <v>NO</v>
          </cell>
          <cell r="Q480" t="str">
            <v>N/A</v>
          </cell>
          <cell r="R480">
            <v>133000</v>
          </cell>
          <cell r="S480">
            <v>0</v>
          </cell>
          <cell r="T480" t="str">
            <v>HES</v>
          </cell>
          <cell r="U480" t="str">
            <v>GOV</v>
          </cell>
          <cell r="V480" t="str">
            <v>HES</v>
          </cell>
        </row>
        <row r="481">
          <cell r="A481" t="str">
            <v>EURATOM</v>
          </cell>
          <cell r="B481" t="str">
            <v>FIGE-CT-2000-00085</v>
          </cell>
          <cell r="C481" t="str">
            <v>2.1.3.</v>
          </cell>
          <cell r="D481" t="str">
            <v>Research Projects</v>
          </cell>
          <cell r="E481" t="str">
            <v>Processes regulating remobilisation, bioavailability and translocation of radionuclides in marine sediments ('REMOTRANS')</v>
          </cell>
          <cell r="F481">
            <v>2144664</v>
          </cell>
          <cell r="G481">
            <v>900000</v>
          </cell>
          <cell r="H481">
            <v>36824</v>
          </cell>
          <cell r="I481">
            <v>12</v>
          </cell>
          <cell r="K481" t="str">
            <v>Principal Contractor</v>
          </cell>
          <cell r="L481" t="str">
            <v>STATENS STRAALEVERN</v>
          </cell>
          <cell r="M481" t="str">
            <v>Grini Naeringspark 13</v>
          </cell>
          <cell r="N481" t="str">
            <v>1332</v>
          </cell>
          <cell r="O481" t="str">
            <v>OESTERAAS</v>
          </cell>
          <cell r="P481" t="str">
            <v>NO</v>
          </cell>
          <cell r="R481">
            <v>299431</v>
          </cell>
          <cell r="S481">
            <v>0</v>
          </cell>
          <cell r="T481" t="str">
            <v>OTH</v>
          </cell>
          <cell r="U481" t="str">
            <v>GOV</v>
          </cell>
          <cell r="V481" t="str">
            <v>PUS</v>
          </cell>
        </row>
        <row r="482">
          <cell r="A482" t="str">
            <v>EURATOM</v>
          </cell>
          <cell r="B482" t="str">
            <v>FIGE-CT-2000-00102</v>
          </cell>
          <cell r="C482" t="str">
            <v>2.1.3.</v>
          </cell>
          <cell r="D482" t="str">
            <v>Research Projects</v>
          </cell>
          <cell r="E482" t="str">
            <v>Framework for  assessment of environmental impact ('FASSET')</v>
          </cell>
          <cell r="F482">
            <v>2660997</v>
          </cell>
          <cell r="G482">
            <v>1099575</v>
          </cell>
          <cell r="H482">
            <v>36825</v>
          </cell>
          <cell r="I482">
            <v>15</v>
          </cell>
          <cell r="J482">
            <v>1</v>
          </cell>
          <cell r="K482" t="str">
            <v>Principal Contractor</v>
          </cell>
          <cell r="L482" t="str">
            <v>STATENS STRAALEVERN</v>
          </cell>
          <cell r="M482" t="str">
            <v>Grini Naeringspark 13</v>
          </cell>
          <cell r="N482" t="str">
            <v>1332</v>
          </cell>
          <cell r="O482" t="str">
            <v>OESTERAAS</v>
          </cell>
          <cell r="P482" t="str">
            <v>NO</v>
          </cell>
          <cell r="R482">
            <v>390340</v>
          </cell>
          <cell r="S482">
            <v>0</v>
          </cell>
          <cell r="T482" t="str">
            <v>OTH</v>
          </cell>
          <cell r="U482" t="str">
            <v>GOV</v>
          </cell>
          <cell r="V482" t="str">
            <v>PUS</v>
          </cell>
        </row>
        <row r="483">
          <cell r="A483" t="str">
            <v>EURATOM</v>
          </cell>
          <cell r="B483" t="str">
            <v>FIGE-CT-2000-00108</v>
          </cell>
          <cell r="C483" t="str">
            <v>2.1.3.</v>
          </cell>
          <cell r="D483" t="str">
            <v>Research Projects</v>
          </cell>
          <cell r="E483" t="str">
            <v>Source-specific ecosystem transfer of actinides utilising advanced technologies (ADVANCE)</v>
          </cell>
          <cell r="F483">
            <v>1067329</v>
          </cell>
          <cell r="G483">
            <v>500000</v>
          </cell>
          <cell r="H483">
            <v>36871</v>
          </cell>
          <cell r="I483">
            <v>5</v>
          </cell>
          <cell r="J483">
            <v>2</v>
          </cell>
          <cell r="K483" t="str">
            <v>Principal Contractor</v>
          </cell>
          <cell r="L483" t="str">
            <v>NORGES LANDBRUKSHOGSKOLE - NLH</v>
          </cell>
          <cell r="M483" t="str">
            <v>Kirkeveien 1</v>
          </cell>
          <cell r="N483" t="str">
            <v>1432</v>
          </cell>
          <cell r="O483" t="str">
            <v>AAS</v>
          </cell>
          <cell r="P483" t="str">
            <v>NO</v>
          </cell>
          <cell r="Q483" t="str">
            <v>N/A</v>
          </cell>
          <cell r="R483">
            <v>224946</v>
          </cell>
          <cell r="S483">
            <v>0</v>
          </cell>
          <cell r="T483" t="str">
            <v>HES</v>
          </cell>
          <cell r="U483" t="str">
            <v>GOV</v>
          </cell>
          <cell r="V483" t="str">
            <v>HES</v>
          </cell>
        </row>
        <row r="484">
          <cell r="A484" t="str">
            <v>EURATOM</v>
          </cell>
          <cell r="B484" t="str">
            <v>FIGE-CT-2000-00108</v>
          </cell>
          <cell r="C484" t="str">
            <v>2.1.3.</v>
          </cell>
          <cell r="D484" t="str">
            <v>Research Projects</v>
          </cell>
          <cell r="E484" t="str">
            <v>Source-specific ecosystem transfer of actinides utilising advanced technologies (ADVANCE)</v>
          </cell>
          <cell r="F484">
            <v>1067329</v>
          </cell>
          <cell r="G484">
            <v>500000</v>
          </cell>
          <cell r="H484">
            <v>36871</v>
          </cell>
          <cell r="I484">
            <v>5</v>
          </cell>
          <cell r="L484" t="str">
            <v>STATENS STRAALEVERN</v>
          </cell>
          <cell r="M484" t="str">
            <v>Grini Naeringspark 13</v>
          </cell>
          <cell r="N484" t="str">
            <v>1332</v>
          </cell>
          <cell r="O484" t="str">
            <v>OESTERAAS</v>
          </cell>
          <cell r="P484" t="str">
            <v>NO</v>
          </cell>
          <cell r="R484">
            <v>342383</v>
          </cell>
          <cell r="S484">
            <v>0</v>
          </cell>
          <cell r="T484" t="str">
            <v>OTH</v>
          </cell>
          <cell r="U484" t="str">
            <v>GOV</v>
          </cell>
          <cell r="V484" t="str">
            <v>PUS</v>
          </cell>
        </row>
        <row r="485">
          <cell r="A485" t="str">
            <v>EURATOM</v>
          </cell>
          <cell r="B485" t="str">
            <v>FIGE-CT-2001-20125</v>
          </cell>
          <cell r="C485" t="str">
            <v>2.1.3.</v>
          </cell>
          <cell r="D485" t="str">
            <v>Thematic Network</v>
          </cell>
          <cell r="E485" t="str">
            <v>EVALUATION AND NETWORK OF EC-DECISION SUPPORT SYSTEMS IN THE FIELD OF HYDROLOGICAL DISPERSION MODELS AND OF AQUATIC RADIOECOLOGICAL RESEARCH (EVANET-HYDRA)</v>
          </cell>
          <cell r="F485">
            <v>612388</v>
          </cell>
          <cell r="G485">
            <v>583768</v>
          </cell>
          <cell r="H485">
            <v>37188</v>
          </cell>
          <cell r="I485">
            <v>17</v>
          </cell>
          <cell r="J485">
            <v>1</v>
          </cell>
          <cell r="K485" t="str">
            <v>Member</v>
          </cell>
          <cell r="L485" t="str">
            <v>University of Oslo</v>
          </cell>
          <cell r="M485" t="str">
            <v>Problemveien 1</v>
          </cell>
          <cell r="N485" t="str">
            <v>0316</v>
          </cell>
          <cell r="O485" t="str">
            <v>OSLO</v>
          </cell>
          <cell r="P485" t="str">
            <v>NO</v>
          </cell>
          <cell r="Q485" t="str">
            <v>N/A</v>
          </cell>
          <cell r="R485">
            <v>22800</v>
          </cell>
          <cell r="S485">
            <v>0</v>
          </cell>
          <cell r="T485" t="str">
            <v>HES</v>
          </cell>
          <cell r="U485" t="str">
            <v>GOV</v>
          </cell>
          <cell r="V485" t="str">
            <v>HES</v>
          </cell>
        </row>
        <row r="486">
          <cell r="A486" t="str">
            <v>EURATOM</v>
          </cell>
          <cell r="B486" t="str">
            <v>FIKR-CT-2000-00018</v>
          </cell>
          <cell r="C486" t="str">
            <v>2.1.2.</v>
          </cell>
          <cell r="D486" t="str">
            <v>Research Projects</v>
          </cell>
          <cell r="E486" t="str">
            <v>Sustainable restoration and long-term management of contaminated rural, urban and industrial ecosystems ('STRATEGY')</v>
          </cell>
          <cell r="F486">
            <v>1541871</v>
          </cell>
          <cell r="G486">
            <v>699976</v>
          </cell>
          <cell r="H486">
            <v>36769</v>
          </cell>
          <cell r="I486">
            <v>9</v>
          </cell>
          <cell r="J486">
            <v>2</v>
          </cell>
          <cell r="K486" t="str">
            <v>Principal Contractor</v>
          </cell>
          <cell r="L486" t="str">
            <v>NORGES LANDBRUKSHOGSKOLE - NLH</v>
          </cell>
          <cell r="M486" t="str">
            <v>Kirkeveien 1</v>
          </cell>
          <cell r="N486" t="str">
            <v>1432</v>
          </cell>
          <cell r="O486" t="str">
            <v>AAS</v>
          </cell>
          <cell r="P486" t="str">
            <v>NO</v>
          </cell>
          <cell r="Q486" t="str">
            <v>N/A</v>
          </cell>
          <cell r="R486">
            <v>131997</v>
          </cell>
          <cell r="S486">
            <v>0</v>
          </cell>
          <cell r="T486" t="str">
            <v>HES</v>
          </cell>
          <cell r="U486" t="str">
            <v>GOV</v>
          </cell>
          <cell r="V486" t="str">
            <v>HES</v>
          </cell>
        </row>
        <row r="487">
          <cell r="A487" t="str">
            <v>EURATOM</v>
          </cell>
          <cell r="B487" t="str">
            <v>FIKR-CT-2000-00018</v>
          </cell>
          <cell r="C487" t="str">
            <v>2.1.2.</v>
          </cell>
          <cell r="D487" t="str">
            <v>Research Projects</v>
          </cell>
          <cell r="E487" t="str">
            <v>Sustainable restoration and long-term management of contaminated rural, urban and industrial ecosystems ('STRATEGY')</v>
          </cell>
          <cell r="F487">
            <v>1541871</v>
          </cell>
          <cell r="G487">
            <v>699976</v>
          </cell>
          <cell r="H487">
            <v>36769</v>
          </cell>
          <cell r="I487">
            <v>9</v>
          </cell>
          <cell r="K487" t="str">
            <v>Principal Contractor</v>
          </cell>
          <cell r="L487" t="str">
            <v>STATENS STRAALEVERN</v>
          </cell>
          <cell r="M487" t="str">
            <v>Grini Naeringspark 13</v>
          </cell>
          <cell r="N487" t="str">
            <v>1332</v>
          </cell>
          <cell r="O487" t="str">
            <v>OESTERAAS</v>
          </cell>
          <cell r="P487" t="str">
            <v>NO</v>
          </cell>
          <cell r="R487">
            <v>270764</v>
          </cell>
          <cell r="S487">
            <v>0</v>
          </cell>
          <cell r="T487" t="str">
            <v>OTH</v>
          </cell>
          <cell r="U487" t="str">
            <v>GOV</v>
          </cell>
          <cell r="V487" t="str">
            <v>PUS</v>
          </cell>
        </row>
        <row r="488">
          <cell r="A488" t="str">
            <v>EURATOM</v>
          </cell>
          <cell r="B488" t="str">
            <v>FIKR-CT-2000-00038</v>
          </cell>
          <cell r="C488" t="str">
            <v>2.1.2.</v>
          </cell>
          <cell r="D488" t="str">
            <v>Research Projects</v>
          </cell>
          <cell r="E488" t="str">
            <v>Methods ro reconcile disparate national forecasts of medium and long-range atmospheric dispersion ('ENSEMBLE')</v>
          </cell>
          <cell r="F488">
            <v>1127461</v>
          </cell>
          <cell r="G488">
            <v>500000</v>
          </cell>
          <cell r="H488">
            <v>36790</v>
          </cell>
          <cell r="I488">
            <v>17</v>
          </cell>
          <cell r="J488">
            <v>1</v>
          </cell>
          <cell r="K488" t="str">
            <v>Principal Contractor</v>
          </cell>
          <cell r="L488" t="str">
            <v>NORWEGIAN METEOROLOGICAL OFFICE</v>
          </cell>
          <cell r="M488" t="str">
            <v>Niels Henrik Abelsvej 40</v>
          </cell>
          <cell r="N488" t="str">
            <v>0313</v>
          </cell>
          <cell r="O488" t="str">
            <v>OSLO</v>
          </cell>
          <cell r="P488" t="str">
            <v>NO</v>
          </cell>
          <cell r="Q488" t="str">
            <v>N/A</v>
          </cell>
          <cell r="R488">
            <v>33549</v>
          </cell>
          <cell r="S488">
            <v>0</v>
          </cell>
          <cell r="T488" t="str">
            <v>REC</v>
          </cell>
          <cell r="U488" t="str">
            <v>GOV</v>
          </cell>
          <cell r="V488" t="str">
            <v>RPU</v>
          </cell>
        </row>
        <row r="489">
          <cell r="A489" t="str">
            <v>EURATOM</v>
          </cell>
          <cell r="B489" t="str">
            <v>FIR1-CT-2001-20187</v>
          </cell>
          <cell r="C489" t="str">
            <v>2.1.4.</v>
          </cell>
          <cell r="D489" t="str">
            <v>Thematic Network</v>
          </cell>
          <cell r="E489" t="str">
            <v>EUROPEAN ALARA NETWORK (EAN)</v>
          </cell>
          <cell r="F489">
            <v>229654</v>
          </cell>
          <cell r="G489">
            <v>229410</v>
          </cell>
          <cell r="H489">
            <v>37167</v>
          </cell>
          <cell r="I489">
            <v>13</v>
          </cell>
          <cell r="J489">
            <v>1</v>
          </cell>
          <cell r="K489" t="str">
            <v>Member</v>
          </cell>
          <cell r="L489" t="str">
            <v>STATENS STRAALEVERN</v>
          </cell>
          <cell r="M489" t="str">
            <v>Grini Naeringspark 13</v>
          </cell>
          <cell r="N489" t="str">
            <v>1332</v>
          </cell>
          <cell r="O489" t="str">
            <v>OESTERAAS</v>
          </cell>
          <cell r="P489" t="str">
            <v>NO</v>
          </cell>
          <cell r="R489">
            <v>0</v>
          </cell>
          <cell r="S489">
            <v>0</v>
          </cell>
          <cell r="T489" t="str">
            <v>OTH</v>
          </cell>
          <cell r="U489" t="str">
            <v>GOV</v>
          </cell>
          <cell r="V489" t="str">
            <v>PUS</v>
          </cell>
        </row>
        <row r="490">
          <cell r="A490" t="str">
            <v>Grand total</v>
          </cell>
          <cell r="F490">
            <v>1257659798</v>
          </cell>
          <cell r="G490">
            <v>706569259</v>
          </cell>
          <cell r="R490">
            <v>152476226</v>
          </cell>
          <cell r="S490">
            <v>77534715</v>
          </cell>
        </row>
        <row r="491">
          <cell r="A491" t="str">
            <v>GROWTH</v>
          </cell>
          <cell r="B491" t="str">
            <v>G1RD-CT-1999-00002</v>
          </cell>
          <cell r="C491" t="str">
            <v>1.1.3.-1.</v>
          </cell>
          <cell r="D491" t="str">
            <v>Research Projects</v>
          </cell>
          <cell r="E491" t="str">
            <v>Sensor Encapsulation by Silicon Bonding (SESIBON)</v>
          </cell>
          <cell r="F491">
            <v>3038908</v>
          </cell>
          <cell r="G491">
            <v>1791958</v>
          </cell>
          <cell r="H491">
            <v>36517</v>
          </cell>
          <cell r="I491">
            <v>8</v>
          </cell>
          <cell r="J491">
            <v>1</v>
          </cell>
          <cell r="K491" t="str">
            <v>Prime Contractor</v>
          </cell>
          <cell r="L491" t="str">
            <v>SENSONOR ASA</v>
          </cell>
          <cell r="M491" t="str">
            <v>Knudsroedveien 7</v>
          </cell>
          <cell r="N491" t="str">
            <v>3192</v>
          </cell>
          <cell r="O491" t="str">
            <v>HORTEN</v>
          </cell>
          <cell r="P491" t="str">
            <v>NO</v>
          </cell>
          <cell r="Q491" t="str">
            <v>N/A</v>
          </cell>
          <cell r="R491">
            <v>759118</v>
          </cell>
          <cell r="S491">
            <v>379559</v>
          </cell>
          <cell r="T491" t="str">
            <v>OTH</v>
          </cell>
          <cell r="U491" t="str">
            <v>PRC</v>
          </cell>
          <cell r="V491" t="str">
            <v>BES</v>
          </cell>
        </row>
        <row r="492">
          <cell r="A492" t="str">
            <v>GROWTH</v>
          </cell>
          <cell r="B492" t="str">
            <v>G1RD-CT-1999-00009</v>
          </cell>
          <cell r="C492" t="str">
            <v>1.1.3.-1.</v>
          </cell>
          <cell r="D492" t="str">
            <v>Research Projects</v>
          </cell>
          <cell r="E492" t="str">
            <v>Innovation Management Using Appropriate Tools and Measurements for SMEs (IMPETUS)</v>
          </cell>
          <cell r="F492">
            <v>2376988</v>
          </cell>
          <cell r="G492">
            <v>1329849</v>
          </cell>
          <cell r="H492">
            <v>36538</v>
          </cell>
          <cell r="I492">
            <v>8</v>
          </cell>
          <cell r="J492">
            <v>1</v>
          </cell>
          <cell r="K492" t="str">
            <v>Principal Contractor</v>
          </cell>
          <cell r="L492" t="str">
            <v>MOXY TRUCKS AS</v>
          </cell>
          <cell r="N492" t="str">
            <v>6440</v>
          </cell>
          <cell r="O492" t="str">
            <v>ELNESVAGAN</v>
          </cell>
          <cell r="P492" t="str">
            <v>NO</v>
          </cell>
          <cell r="Q492" t="str">
            <v>N/A</v>
          </cell>
          <cell r="R492">
            <v>282750</v>
          </cell>
          <cell r="S492">
            <v>141375</v>
          </cell>
          <cell r="T492" t="str">
            <v>OTH</v>
          </cell>
          <cell r="U492" t="str">
            <v>PRC</v>
          </cell>
          <cell r="V492" t="str">
            <v>BES</v>
          </cell>
        </row>
        <row r="493">
          <cell r="A493" t="str">
            <v>GROWTH</v>
          </cell>
          <cell r="B493" t="str">
            <v>G1RD-CT-1999-00033</v>
          </cell>
          <cell r="C493" t="str">
            <v>1.1.3.-1.</v>
          </cell>
          <cell r="D493" t="str">
            <v>Research Projects</v>
          </cell>
          <cell r="E493" t="str">
            <v>Efficient Low Volume High Variant Robotized Painting</v>
          </cell>
          <cell r="F493">
            <v>2961376</v>
          </cell>
          <cell r="G493">
            <v>1748410</v>
          </cell>
          <cell r="H493">
            <v>36538</v>
          </cell>
          <cell r="I493">
            <v>10</v>
          </cell>
          <cell r="J493">
            <v>1</v>
          </cell>
          <cell r="K493" t="str">
            <v>Principal Contractor</v>
          </cell>
          <cell r="L493" t="str">
            <v>ABB AS ROBOTICS</v>
          </cell>
          <cell r="M493" t="str">
            <v>Nordleysveien 3</v>
          </cell>
          <cell r="N493" t="str">
            <v>4341</v>
          </cell>
          <cell r="O493" t="str">
            <v>BRYNE</v>
          </cell>
          <cell r="P493" t="str">
            <v>NO</v>
          </cell>
          <cell r="Q493" t="str">
            <v>N/A</v>
          </cell>
          <cell r="R493">
            <v>168394</v>
          </cell>
          <cell r="S493">
            <v>84197</v>
          </cell>
          <cell r="T493" t="str">
            <v>OTH</v>
          </cell>
          <cell r="U493" t="str">
            <v>PRC</v>
          </cell>
          <cell r="V493" t="str">
            <v>BES</v>
          </cell>
        </row>
        <row r="494">
          <cell r="A494" t="str">
            <v>GROWTH</v>
          </cell>
          <cell r="B494" t="str">
            <v>G1RD-CT-1999-00076</v>
          </cell>
          <cell r="C494" t="str">
            <v>1.1.3.-1.</v>
          </cell>
          <cell r="D494" t="str">
            <v>Research Projects</v>
          </cell>
          <cell r="E494" t="str">
            <v>High performance inorganic membranes for pervaporation_x000D_
and vapour permeation technology (INMEMPERV</v>
          </cell>
          <cell r="F494">
            <v>3907873</v>
          </cell>
          <cell r="G494">
            <v>1980880</v>
          </cell>
          <cell r="H494">
            <v>36570</v>
          </cell>
          <cell r="I494">
            <v>6</v>
          </cell>
          <cell r="J494">
            <v>1</v>
          </cell>
          <cell r="K494" t="str">
            <v>Prime Contractor</v>
          </cell>
          <cell r="L494" t="str">
            <v xml:space="preserve">SINTEF </v>
          </cell>
          <cell r="M494" t="str">
            <v>Strindveien  4</v>
          </cell>
          <cell r="N494" t="str">
            <v>7465</v>
          </cell>
          <cell r="O494" t="str">
            <v>TRONDHEIM</v>
          </cell>
          <cell r="P494" t="str">
            <v>NO</v>
          </cell>
          <cell r="R494">
            <v>433696</v>
          </cell>
          <cell r="S494">
            <v>216848</v>
          </cell>
          <cell r="T494" t="str">
            <v>REC</v>
          </cell>
          <cell r="U494" t="str">
            <v>PRC</v>
          </cell>
          <cell r="V494" t="str">
            <v>RPR</v>
          </cell>
        </row>
        <row r="495">
          <cell r="A495" t="str">
            <v>GROWTH</v>
          </cell>
          <cell r="B495" t="str">
            <v>G1RD-CT-1999-00106</v>
          </cell>
          <cell r="C495" t="str">
            <v>1.1.3.-1.</v>
          </cell>
          <cell r="D495" t="str">
            <v>Research Projects</v>
          </cell>
          <cell r="E495" t="str">
            <v>Technically Optimised Pile Concept (TOPIC)</v>
          </cell>
          <cell r="F495">
            <v>3038836</v>
          </cell>
          <cell r="G495">
            <v>1741609</v>
          </cell>
          <cell r="H495">
            <v>36551</v>
          </cell>
          <cell r="I495">
            <v>7</v>
          </cell>
          <cell r="J495">
            <v>1</v>
          </cell>
          <cell r="K495" t="str">
            <v>Principal Contractor</v>
          </cell>
          <cell r="L495" t="str">
            <v>ELKEM ASA</v>
          </cell>
          <cell r="M495" t="str">
            <v>Hoffsveien 65B</v>
          </cell>
          <cell r="N495" t="str">
            <v>0303</v>
          </cell>
          <cell r="O495" t="str">
            <v>OSLO</v>
          </cell>
          <cell r="P495" t="str">
            <v>NO</v>
          </cell>
          <cell r="Q495" t="str">
            <v>N/A</v>
          </cell>
          <cell r="R495">
            <v>192097</v>
          </cell>
          <cell r="S495">
            <v>96048</v>
          </cell>
          <cell r="T495" t="str">
            <v>OTH</v>
          </cell>
          <cell r="U495" t="str">
            <v>PUC</v>
          </cell>
          <cell r="V495" t="str">
            <v>PUS</v>
          </cell>
        </row>
        <row r="496">
          <cell r="A496" t="str">
            <v>GROWTH</v>
          </cell>
          <cell r="B496" t="str">
            <v>G1RD-CT-1999-00129</v>
          </cell>
          <cell r="C496" t="str">
            <v>1.1.3.-1.</v>
          </cell>
          <cell r="D496" t="str">
            <v>Research Projects</v>
          </cell>
          <cell r="E496" t="str">
            <v>Global Optimisation Of disc cutter tool LIFE for tunnel boring machines</v>
          </cell>
          <cell r="F496">
            <v>3630387</v>
          </cell>
          <cell r="G496">
            <v>1994578</v>
          </cell>
          <cell r="H496">
            <v>36560</v>
          </cell>
          <cell r="I496">
            <v>6</v>
          </cell>
          <cell r="J496">
            <v>1</v>
          </cell>
          <cell r="K496" t="str">
            <v>Principal Contractor</v>
          </cell>
          <cell r="L496" t="str">
            <v>NTNU</v>
          </cell>
          <cell r="M496" t="str">
            <v>Gloeshaugen</v>
          </cell>
          <cell r="N496" t="str">
            <v>7491</v>
          </cell>
          <cell r="O496" t="str">
            <v>TRONDHEIM</v>
          </cell>
          <cell r="P496" t="str">
            <v>NO</v>
          </cell>
          <cell r="R496">
            <v>358764</v>
          </cell>
          <cell r="S496">
            <v>358764</v>
          </cell>
          <cell r="T496" t="str">
            <v>HES</v>
          </cell>
          <cell r="U496" t="str">
            <v>GOV</v>
          </cell>
          <cell r="V496" t="str">
            <v>HES</v>
          </cell>
        </row>
        <row r="497">
          <cell r="A497" t="str">
            <v>GROWTH</v>
          </cell>
          <cell r="B497" t="str">
            <v>G1RD-CT-2000-00194</v>
          </cell>
          <cell r="C497" t="str">
            <v>1.1.3.-1.</v>
          </cell>
          <cell r="D497" t="str">
            <v>Research Projects</v>
          </cell>
          <cell r="E497" t="str">
            <v>SELF RECHARGEABLE PHOTOVOLTAIC MICROBATTERY COUPLED SYSTEM (SERPHO)</v>
          </cell>
          <cell r="F497">
            <v>2546868</v>
          </cell>
          <cell r="G497">
            <v>1333300</v>
          </cell>
          <cell r="H497">
            <v>36763</v>
          </cell>
          <cell r="I497">
            <v>6</v>
          </cell>
          <cell r="J497">
            <v>1</v>
          </cell>
          <cell r="K497" t="str">
            <v>Principal Contractor</v>
          </cell>
          <cell r="L497" t="str">
            <v>VINGCARD AS</v>
          </cell>
          <cell r="M497" t="str">
            <v>Varnavei 32A</v>
          </cell>
          <cell r="N497" t="str">
            <v>1522</v>
          </cell>
          <cell r="O497" t="str">
            <v>MOSS</v>
          </cell>
          <cell r="P497" t="str">
            <v>NO</v>
          </cell>
          <cell r="Q497" t="str">
            <v>N/A</v>
          </cell>
          <cell r="R497">
            <v>162731</v>
          </cell>
          <cell r="S497">
            <v>81366</v>
          </cell>
          <cell r="T497" t="str">
            <v>OTH</v>
          </cell>
          <cell r="U497" t="str">
            <v>PRC</v>
          </cell>
          <cell r="V497" t="str">
            <v>BES</v>
          </cell>
        </row>
        <row r="498">
          <cell r="A498" t="str">
            <v>GROWTH</v>
          </cell>
          <cell r="B498" t="str">
            <v>G1RD-CT-2000-00225</v>
          </cell>
          <cell r="C498" t="str">
            <v>1.1.3.-1.</v>
          </cell>
          <cell r="D498" t="str">
            <v>Research Projects</v>
          </cell>
          <cell r="E498" t="str">
            <v>Cyclic Operation of Trickle Bed Reactors</v>
          </cell>
          <cell r="F498">
            <v>3161443</v>
          </cell>
          <cell r="G498">
            <v>1499227</v>
          </cell>
          <cell r="H498">
            <v>36579</v>
          </cell>
          <cell r="I498">
            <v>14</v>
          </cell>
          <cell r="J498">
            <v>1</v>
          </cell>
          <cell r="K498" t="str">
            <v>Principal Contractor</v>
          </cell>
          <cell r="L498" t="str">
            <v>DET NORSKE VERITAS A/S</v>
          </cell>
          <cell r="M498" t="str">
            <v>Veritasveien 1</v>
          </cell>
          <cell r="N498" t="str">
            <v>1322</v>
          </cell>
          <cell r="O498" t="str">
            <v>HOVIK</v>
          </cell>
          <cell r="P498" t="str">
            <v>NO</v>
          </cell>
          <cell r="Q498" t="str">
            <v>N/A</v>
          </cell>
          <cell r="R498">
            <v>603320</v>
          </cell>
          <cell r="S498">
            <v>301660</v>
          </cell>
          <cell r="T498" t="str">
            <v>IND</v>
          </cell>
          <cell r="U498" t="str">
            <v>PRC</v>
          </cell>
          <cell r="V498" t="str">
            <v>BES</v>
          </cell>
        </row>
        <row r="499">
          <cell r="A499" t="str">
            <v>GROWTH</v>
          </cell>
          <cell r="B499" t="str">
            <v>G1RD-CT-2000-00257</v>
          </cell>
          <cell r="C499" t="str">
            <v>1.1.3.-1.</v>
          </cell>
          <cell r="D499" t="str">
            <v>Research Projects</v>
          </cell>
          <cell r="E499" t="str">
            <v>An End-of-Life of Product System (AEOLOS)</v>
          </cell>
          <cell r="F499">
            <v>2742179</v>
          </cell>
          <cell r="G499">
            <v>1364275</v>
          </cell>
          <cell r="H499">
            <v>36815</v>
          </cell>
          <cell r="I499">
            <v>9</v>
          </cell>
          <cell r="J499">
            <v>2</v>
          </cell>
          <cell r="K499" t="str">
            <v>Principal Contractor</v>
          </cell>
          <cell r="L499" t="str">
            <v>Q FREE ASA</v>
          </cell>
          <cell r="M499" t="str">
            <v>Thonning Owesensgt. 35C</v>
          </cell>
          <cell r="N499" t="str">
            <v>7443</v>
          </cell>
          <cell r="O499" t="str">
            <v>TRONDHEIM</v>
          </cell>
          <cell r="P499" t="str">
            <v>NO</v>
          </cell>
          <cell r="R499">
            <v>208297</v>
          </cell>
          <cell r="S499">
            <v>104149</v>
          </cell>
          <cell r="T499" t="str">
            <v>OTH</v>
          </cell>
          <cell r="U499" t="str">
            <v>PRC</v>
          </cell>
          <cell r="V499" t="str">
            <v>BES</v>
          </cell>
        </row>
        <row r="500">
          <cell r="A500" t="str">
            <v>GROWTH</v>
          </cell>
          <cell r="B500" t="str">
            <v>G1RD-CT-2000-00257</v>
          </cell>
          <cell r="C500" t="str">
            <v>1.1.3.-1.</v>
          </cell>
          <cell r="D500" t="str">
            <v>Research Projects</v>
          </cell>
          <cell r="E500" t="str">
            <v>An End-of-Life of Product System (AEOLOS)</v>
          </cell>
          <cell r="F500">
            <v>2742179</v>
          </cell>
          <cell r="G500">
            <v>1364275</v>
          </cell>
          <cell r="H500">
            <v>36815</v>
          </cell>
          <cell r="I500">
            <v>9</v>
          </cell>
          <cell r="K500" t="str">
            <v>Prime Contractor</v>
          </cell>
          <cell r="L500" t="str">
            <v xml:space="preserve">SINTEF </v>
          </cell>
          <cell r="M500" t="str">
            <v>Strindveien  4</v>
          </cell>
          <cell r="N500" t="str">
            <v>7465</v>
          </cell>
          <cell r="O500" t="str">
            <v>TRONDHEIM</v>
          </cell>
          <cell r="P500" t="str">
            <v>NO</v>
          </cell>
          <cell r="R500">
            <v>769847</v>
          </cell>
          <cell r="S500">
            <v>384924</v>
          </cell>
          <cell r="T500" t="str">
            <v>REC</v>
          </cell>
          <cell r="U500" t="str">
            <v>PRC</v>
          </cell>
          <cell r="V500" t="str">
            <v>RPR</v>
          </cell>
        </row>
        <row r="501">
          <cell r="A501" t="str">
            <v>GROWTH</v>
          </cell>
          <cell r="B501" t="str">
            <v>G1RD-CT-2000-00339</v>
          </cell>
          <cell r="C501" t="str">
            <v>1.1.3.-1.</v>
          </cell>
          <cell r="D501" t="str">
            <v>Research Projects</v>
          </cell>
          <cell r="E501" t="str">
            <v>Increased infrastructure reliability by developing a_x000D_
low cost and high performance stainless steel rebars</v>
          </cell>
          <cell r="F501">
            <v>3444323</v>
          </cell>
          <cell r="G501">
            <v>1671031</v>
          </cell>
          <cell r="H501">
            <v>36963</v>
          </cell>
          <cell r="I501">
            <v>11</v>
          </cell>
          <cell r="J501">
            <v>2</v>
          </cell>
          <cell r="K501" t="str">
            <v>Principal Contractor</v>
          </cell>
          <cell r="L501" t="str">
            <v>SELMER SKANSKA AS</v>
          </cell>
          <cell r="M501" t="str">
            <v>Sentrum</v>
          </cell>
          <cell r="N501" t="str">
            <v>0166</v>
          </cell>
          <cell r="O501" t="str">
            <v>OSLO</v>
          </cell>
          <cell r="P501" t="str">
            <v>NO</v>
          </cell>
          <cell r="Q501" t="str">
            <v>N/A</v>
          </cell>
          <cell r="R501">
            <v>187862</v>
          </cell>
          <cell r="S501">
            <v>93931</v>
          </cell>
          <cell r="T501" t="str">
            <v>OTH</v>
          </cell>
          <cell r="U501" t="str">
            <v>PRC</v>
          </cell>
          <cell r="V501" t="str">
            <v>BES</v>
          </cell>
        </row>
        <row r="502">
          <cell r="A502" t="str">
            <v>GROWTH</v>
          </cell>
          <cell r="B502" t="str">
            <v>G1RD-CT-2000-00378</v>
          </cell>
          <cell r="C502" t="str">
            <v>1.1.3.-1.</v>
          </cell>
          <cell r="D502" t="str">
            <v>Research Projects</v>
          </cell>
          <cell r="E502" t="str">
            <v>Life Cycle Management of Concrete Infrastructures for improved sustainability</v>
          </cell>
          <cell r="F502">
            <v>3204037</v>
          </cell>
          <cell r="G502">
            <v>1799977</v>
          </cell>
          <cell r="H502">
            <v>36888</v>
          </cell>
          <cell r="I502">
            <v>18</v>
          </cell>
          <cell r="J502">
            <v>5</v>
          </cell>
          <cell r="K502" t="str">
            <v>Principal Contractor</v>
          </cell>
          <cell r="L502" t="str">
            <v>INTERCONSULT GROUP ASA</v>
          </cell>
          <cell r="M502" t="str">
            <v>Grenseveien 90</v>
          </cell>
          <cell r="N502" t="str">
            <v>0605</v>
          </cell>
          <cell r="O502" t="str">
            <v>OSLO</v>
          </cell>
          <cell r="P502" t="str">
            <v>NO</v>
          </cell>
          <cell r="Q502" t="str">
            <v>N/A</v>
          </cell>
          <cell r="R502">
            <v>359920</v>
          </cell>
          <cell r="S502">
            <v>179960</v>
          </cell>
          <cell r="T502" t="str">
            <v>OTH</v>
          </cell>
          <cell r="U502" t="str">
            <v>PRC</v>
          </cell>
          <cell r="V502" t="str">
            <v>BES</v>
          </cell>
        </row>
        <row r="503">
          <cell r="A503" t="str">
            <v>GROWTH</v>
          </cell>
          <cell r="B503" t="str">
            <v>G1RD-CT-2000-00378</v>
          </cell>
          <cell r="C503" t="str">
            <v>1.1.3.-1.</v>
          </cell>
          <cell r="D503" t="str">
            <v>Research Projects</v>
          </cell>
          <cell r="E503" t="str">
            <v>Life Cycle Management of Concrete Infrastructures for improved sustainability</v>
          </cell>
          <cell r="F503">
            <v>3204037</v>
          </cell>
          <cell r="G503">
            <v>1799977</v>
          </cell>
          <cell r="H503">
            <v>36888</v>
          </cell>
          <cell r="I503">
            <v>18</v>
          </cell>
          <cell r="K503" t="str">
            <v>Principal Contractor</v>
          </cell>
          <cell r="L503" t="str">
            <v>Kystdirektoratet</v>
          </cell>
          <cell r="M503" t="str">
            <v>Radhusgata 1</v>
          </cell>
          <cell r="N503" t="str">
            <v>0033</v>
          </cell>
          <cell r="O503" t="str">
            <v>OSLO</v>
          </cell>
          <cell r="P503" t="str">
            <v>NO</v>
          </cell>
          <cell r="Q503" t="str">
            <v>N/A</v>
          </cell>
          <cell r="R503">
            <v>373680</v>
          </cell>
          <cell r="S503">
            <v>186840</v>
          </cell>
          <cell r="T503" t="str">
            <v>OTH</v>
          </cell>
          <cell r="U503" t="str">
            <v>GOV</v>
          </cell>
          <cell r="V503" t="str">
            <v>PUS</v>
          </cell>
        </row>
        <row r="504">
          <cell r="A504" t="str">
            <v>GROWTH</v>
          </cell>
          <cell r="B504" t="str">
            <v>G1RD-CT-2000-00378</v>
          </cell>
          <cell r="C504" t="str">
            <v>1.1.3.-1.</v>
          </cell>
          <cell r="D504" t="str">
            <v>Research Projects</v>
          </cell>
          <cell r="E504" t="str">
            <v>Life Cycle Management of Concrete Infrastructures for improved sustainability</v>
          </cell>
          <cell r="F504">
            <v>3204037</v>
          </cell>
          <cell r="G504">
            <v>1799977</v>
          </cell>
          <cell r="H504">
            <v>36888</v>
          </cell>
          <cell r="I504">
            <v>18</v>
          </cell>
          <cell r="K504" t="str">
            <v>Principal Contractor</v>
          </cell>
          <cell r="L504" t="str">
            <v>MILLAB CONSULT AS</v>
          </cell>
          <cell r="M504" t="str">
            <v>Nybyggervn. 15</v>
          </cell>
          <cell r="N504" t="str">
            <v>1084</v>
          </cell>
          <cell r="O504" t="str">
            <v>OSLO</v>
          </cell>
          <cell r="P504" t="str">
            <v>NO</v>
          </cell>
          <cell r="Q504" t="str">
            <v>N/A</v>
          </cell>
          <cell r="R504">
            <v>136617</v>
          </cell>
          <cell r="S504">
            <v>68309</v>
          </cell>
          <cell r="T504" t="str">
            <v>OTH</v>
          </cell>
          <cell r="U504" t="str">
            <v>PRC</v>
          </cell>
          <cell r="V504" t="str">
            <v>BES</v>
          </cell>
        </row>
        <row r="505">
          <cell r="A505" t="str">
            <v>GROWTH</v>
          </cell>
          <cell r="B505" t="str">
            <v>G1RD-CT-2000-00378</v>
          </cell>
          <cell r="C505" t="str">
            <v>1.1.3.-1.</v>
          </cell>
          <cell r="D505" t="str">
            <v>Research Projects</v>
          </cell>
          <cell r="E505" t="str">
            <v>Life Cycle Management of Concrete Infrastructures for improved sustainability</v>
          </cell>
          <cell r="F505">
            <v>3204037</v>
          </cell>
          <cell r="G505">
            <v>1799977</v>
          </cell>
          <cell r="H505">
            <v>36888</v>
          </cell>
          <cell r="I505">
            <v>18</v>
          </cell>
          <cell r="K505" t="str">
            <v>Principal Contractor</v>
          </cell>
          <cell r="L505" t="str">
            <v>NORGES BYGGFORSKNINGSINSTITUTT  NBI</v>
          </cell>
          <cell r="M505" t="str">
            <v>Forskningsveien 3B Blindern</v>
          </cell>
          <cell r="N505" t="str">
            <v>0314</v>
          </cell>
          <cell r="O505" t="str">
            <v>OSLO</v>
          </cell>
          <cell r="P505" t="str">
            <v>NO</v>
          </cell>
          <cell r="Q505" t="str">
            <v>N/A</v>
          </cell>
          <cell r="R505">
            <v>195841</v>
          </cell>
          <cell r="S505">
            <v>97920</v>
          </cell>
          <cell r="T505" t="str">
            <v>REC</v>
          </cell>
          <cell r="U505" t="str">
            <v>PNP</v>
          </cell>
          <cell r="V505" t="str">
            <v>RPN</v>
          </cell>
        </row>
        <row r="506">
          <cell r="A506" t="str">
            <v>GROWTH</v>
          </cell>
          <cell r="B506" t="str">
            <v>G1RD-CT-2000-00378</v>
          </cell>
          <cell r="C506" t="str">
            <v>1.1.3.-1.</v>
          </cell>
          <cell r="D506" t="str">
            <v>Research Projects</v>
          </cell>
          <cell r="E506" t="str">
            <v>Life Cycle Management of Concrete Infrastructures for improved sustainability</v>
          </cell>
          <cell r="F506">
            <v>3204037</v>
          </cell>
          <cell r="G506">
            <v>1799977</v>
          </cell>
          <cell r="H506">
            <v>36888</v>
          </cell>
          <cell r="I506">
            <v>18</v>
          </cell>
          <cell r="K506" t="str">
            <v>Assistant Contractor</v>
          </cell>
          <cell r="L506" t="str">
            <v>NTNU</v>
          </cell>
          <cell r="M506" t="str">
            <v>Gloeshaugen</v>
          </cell>
          <cell r="N506" t="str">
            <v>7491</v>
          </cell>
          <cell r="O506" t="str">
            <v>TRONDHEIM</v>
          </cell>
          <cell r="P506" t="str">
            <v>NO</v>
          </cell>
          <cell r="R506">
            <v>102600</v>
          </cell>
          <cell r="S506">
            <v>102600</v>
          </cell>
          <cell r="T506" t="str">
            <v>HES</v>
          </cell>
          <cell r="U506" t="str">
            <v>GOV</v>
          </cell>
          <cell r="V506" t="str">
            <v>HES</v>
          </cell>
        </row>
        <row r="507">
          <cell r="A507" t="str">
            <v>GROWTH</v>
          </cell>
          <cell r="B507" t="str">
            <v>G1RD-CT-2000-00408</v>
          </cell>
          <cell r="C507" t="str">
            <v>1.1.3.-1.</v>
          </cell>
          <cell r="D507" t="str">
            <v>Research Projects</v>
          </cell>
          <cell r="E507" t="str">
            <v>Metal Waste Prevention</v>
          </cell>
          <cell r="F507">
            <v>4874892</v>
          </cell>
          <cell r="G507">
            <v>2884933</v>
          </cell>
          <cell r="H507">
            <v>36881</v>
          </cell>
          <cell r="I507">
            <v>10</v>
          </cell>
          <cell r="J507">
            <v>2</v>
          </cell>
          <cell r="K507" t="str">
            <v>Principal Contractor</v>
          </cell>
          <cell r="L507" t="str">
            <v>KERANOR A/S</v>
          </cell>
          <cell r="M507" t="str">
            <v>Forskningveien 1</v>
          </cell>
          <cell r="N507" t="str">
            <v>0314</v>
          </cell>
          <cell r="O507" t="str">
            <v>OSLO</v>
          </cell>
          <cell r="P507" t="str">
            <v>NO</v>
          </cell>
          <cell r="Q507" t="str">
            <v>N/A</v>
          </cell>
          <cell r="R507">
            <v>470670</v>
          </cell>
          <cell r="S507">
            <v>235335</v>
          </cell>
          <cell r="T507" t="str">
            <v>OTH</v>
          </cell>
          <cell r="U507" t="str">
            <v>PRC</v>
          </cell>
          <cell r="V507" t="str">
            <v>BES</v>
          </cell>
        </row>
        <row r="508">
          <cell r="A508" t="str">
            <v>GROWTH</v>
          </cell>
          <cell r="B508" t="str">
            <v>G1RD-CT-2000-00408</v>
          </cell>
          <cell r="C508" t="str">
            <v>1.1.3.-1.</v>
          </cell>
          <cell r="D508" t="str">
            <v>Research Projects</v>
          </cell>
          <cell r="E508" t="str">
            <v>Metal Waste Prevention</v>
          </cell>
          <cell r="F508">
            <v>4874892</v>
          </cell>
          <cell r="G508">
            <v>2884933</v>
          </cell>
          <cell r="H508">
            <v>36881</v>
          </cell>
          <cell r="I508">
            <v>10</v>
          </cell>
          <cell r="K508" t="str">
            <v>Principal Contractor</v>
          </cell>
          <cell r="L508" t="str">
            <v xml:space="preserve">SINTEF </v>
          </cell>
          <cell r="M508" t="str">
            <v>Strindveien  4</v>
          </cell>
          <cell r="N508" t="str">
            <v>7465</v>
          </cell>
          <cell r="O508" t="str">
            <v>TRONDHEIM</v>
          </cell>
          <cell r="P508" t="str">
            <v>NO</v>
          </cell>
          <cell r="R508">
            <v>428966</v>
          </cell>
          <cell r="S508">
            <v>214483</v>
          </cell>
          <cell r="T508" t="str">
            <v>REC</v>
          </cell>
          <cell r="U508" t="str">
            <v>PRC</v>
          </cell>
          <cell r="V508" t="str">
            <v>RPR</v>
          </cell>
        </row>
        <row r="509">
          <cell r="A509" t="str">
            <v>GROWTH</v>
          </cell>
          <cell r="B509" t="str">
            <v>G1RD-CT-2000-00422</v>
          </cell>
          <cell r="C509" t="str">
            <v>1.1.3.-1.</v>
          </cell>
          <cell r="D509" t="str">
            <v>Research Projects</v>
          </cell>
          <cell r="E509" t="str">
            <v>DEVELOPMENT OF ADVANCED POLYMERIZATION_x000D_
PROCESS MODELING, SIMULATION, DESIGN AND OPTIMIZATION TOOLS</v>
          </cell>
          <cell r="F509">
            <v>2709024</v>
          </cell>
          <cell r="G509">
            <v>1497008</v>
          </cell>
          <cell r="H509">
            <v>36922</v>
          </cell>
          <cell r="I509">
            <v>9</v>
          </cell>
          <cell r="J509">
            <v>1</v>
          </cell>
          <cell r="K509" t="str">
            <v>Principal Contractor</v>
          </cell>
          <cell r="L509" t="str">
            <v>BOREALIS A/S</v>
          </cell>
          <cell r="N509" t="str">
            <v>3960</v>
          </cell>
          <cell r="O509" t="str">
            <v>STATHELLE</v>
          </cell>
          <cell r="P509" t="str">
            <v>NO</v>
          </cell>
          <cell r="Q509" t="str">
            <v>N/A</v>
          </cell>
          <cell r="R509">
            <v>399947</v>
          </cell>
          <cell r="S509">
            <v>199973</v>
          </cell>
          <cell r="T509" t="str">
            <v>OTH</v>
          </cell>
          <cell r="U509" t="str">
            <v>PRC</v>
          </cell>
          <cell r="V509" t="str">
            <v>BES</v>
          </cell>
        </row>
        <row r="510">
          <cell r="A510" t="str">
            <v>GROWTH</v>
          </cell>
          <cell r="B510" t="str">
            <v>G1RD-CT-2000-00438</v>
          </cell>
          <cell r="C510" t="str">
            <v>1.1.3.-1.</v>
          </cell>
          <cell r="D510" t="str">
            <v>Research Projects</v>
          </cell>
          <cell r="E510" t="str">
            <v>Less fines production in aggregate and industrial minerals industry (LESS FINES)</v>
          </cell>
          <cell r="F510">
            <v>4132065</v>
          </cell>
          <cell r="G510">
            <v>2350175</v>
          </cell>
          <cell r="H510">
            <v>36927</v>
          </cell>
          <cell r="I510">
            <v>10</v>
          </cell>
          <cell r="J510">
            <v>1</v>
          </cell>
          <cell r="K510" t="str">
            <v>Principal Contractor</v>
          </cell>
          <cell r="L510" t="str">
            <v>DYNO INDUSTRIER A/S</v>
          </cell>
          <cell r="M510" t="str">
            <v>Tollbugaten 22</v>
          </cell>
          <cell r="N510" t="str">
            <v>0106</v>
          </cell>
          <cell r="O510" t="str">
            <v>OSLO</v>
          </cell>
          <cell r="P510" t="str">
            <v>NO</v>
          </cell>
          <cell r="Q510" t="str">
            <v>N/A</v>
          </cell>
          <cell r="R510">
            <v>403827</v>
          </cell>
          <cell r="S510">
            <v>201914</v>
          </cell>
          <cell r="T510" t="str">
            <v>OTH</v>
          </cell>
          <cell r="U510" t="str">
            <v>PRC</v>
          </cell>
          <cell r="V510" t="str">
            <v>BES</v>
          </cell>
        </row>
        <row r="511">
          <cell r="A511" t="str">
            <v>GROWTH</v>
          </cell>
          <cell r="B511" t="str">
            <v>G1RD-CT-2000-00469</v>
          </cell>
          <cell r="C511" t="str">
            <v>1.1.3.-1.</v>
          </cell>
          <cell r="D511" t="str">
            <v>Research Projects</v>
          </cell>
          <cell r="E511" t="str">
            <v>Key Elements for Application of Microreactors in Multiphasic Catalytic Chemistries</v>
          </cell>
          <cell r="F511">
            <v>6958414</v>
          </cell>
          <cell r="G511">
            <v>4189073</v>
          </cell>
          <cell r="H511">
            <v>36955</v>
          </cell>
          <cell r="I511">
            <v>9</v>
          </cell>
          <cell r="J511">
            <v>1</v>
          </cell>
          <cell r="K511" t="str">
            <v>Principal Contractor</v>
          </cell>
          <cell r="L511" t="str">
            <v>ROGALAND RESEARCH</v>
          </cell>
          <cell r="M511" t="str">
            <v>Prof. Olav Hanssens vei 15</v>
          </cell>
          <cell r="N511" t="str">
            <v>4091</v>
          </cell>
          <cell r="O511" t="str">
            <v>STAVANGER</v>
          </cell>
          <cell r="P511" t="str">
            <v>NO</v>
          </cell>
          <cell r="R511">
            <v>355068</v>
          </cell>
          <cell r="S511">
            <v>177534</v>
          </cell>
          <cell r="T511" t="str">
            <v>REC</v>
          </cell>
          <cell r="U511" t="str">
            <v>PNP</v>
          </cell>
          <cell r="V511" t="str">
            <v>RPN</v>
          </cell>
        </row>
        <row r="512">
          <cell r="A512" t="str">
            <v>GROWTH</v>
          </cell>
          <cell r="B512" t="str">
            <v>G1RD-CT-2000-03007</v>
          </cell>
          <cell r="C512" t="str">
            <v>1.1.3.-1.</v>
          </cell>
          <cell r="D512" t="str">
            <v>Combined Projects</v>
          </cell>
          <cell r="E512" t="str">
            <v>Diamond Wire cutting system - Sub bottom cutter (SBC)</v>
          </cell>
          <cell r="F512">
            <v>2696192</v>
          </cell>
          <cell r="G512">
            <v>1199197</v>
          </cell>
          <cell r="H512">
            <v>36948</v>
          </cell>
          <cell r="I512">
            <v>6</v>
          </cell>
          <cell r="J512">
            <v>1</v>
          </cell>
          <cell r="K512" t="str">
            <v>Principal Contractor</v>
          </cell>
          <cell r="L512" t="str">
            <v>HYDRAKRAFT A.S.</v>
          </cell>
          <cell r="M512" t="str">
            <v>Dragsund</v>
          </cell>
          <cell r="N512" t="str">
            <v>06080</v>
          </cell>
          <cell r="O512" t="str">
            <v>OSLO</v>
          </cell>
          <cell r="P512" t="str">
            <v>NO</v>
          </cell>
          <cell r="Q512" t="str">
            <v>N/A</v>
          </cell>
          <cell r="R512">
            <v>705227</v>
          </cell>
          <cell r="S512">
            <v>294877</v>
          </cell>
          <cell r="T512" t="str">
            <v>OTH</v>
          </cell>
          <cell r="U512" t="str">
            <v>PRC</v>
          </cell>
          <cell r="V512" t="str">
            <v>BES</v>
          </cell>
        </row>
        <row r="513">
          <cell r="A513" t="str">
            <v>GROWTH</v>
          </cell>
          <cell r="B513" t="str">
            <v>G1RD-CT-2001-00466</v>
          </cell>
          <cell r="C513" t="str">
            <v>1.1.3.-1.</v>
          </cell>
          <cell r="D513" t="str">
            <v>Research Projects</v>
          </cell>
          <cell r="E513" t="str">
            <v>ADVANCED DECISION SUPPORT SYSTEM FOR CHEMICAL/PETROCHEMICAL MANUFACTURING PROCESSES</v>
          </cell>
          <cell r="F513">
            <v>6316404</v>
          </cell>
          <cell r="G513">
            <v>3742054</v>
          </cell>
          <cell r="H513">
            <v>36978</v>
          </cell>
          <cell r="I513">
            <v>16</v>
          </cell>
          <cell r="J513">
            <v>1</v>
          </cell>
          <cell r="K513" t="str">
            <v>Principal Contractor</v>
          </cell>
          <cell r="L513" t="str">
            <v>COMPUTAS AS</v>
          </cell>
          <cell r="M513" t="str">
            <v>Leif Tronstadsplass 6</v>
          </cell>
          <cell r="N513" t="str">
            <v>1301</v>
          </cell>
          <cell r="O513" t="str">
            <v>SANDVIKA</v>
          </cell>
          <cell r="P513" t="str">
            <v>NO</v>
          </cell>
          <cell r="Q513" t="str">
            <v>N/A</v>
          </cell>
          <cell r="R513">
            <v>844732</v>
          </cell>
          <cell r="S513">
            <v>422366</v>
          </cell>
          <cell r="T513" t="str">
            <v>OTH</v>
          </cell>
          <cell r="U513" t="str">
            <v>PRC</v>
          </cell>
          <cell r="V513" t="str">
            <v>BES</v>
          </cell>
        </row>
        <row r="514">
          <cell r="A514" t="str">
            <v>GROWTH</v>
          </cell>
          <cell r="B514" t="str">
            <v>G1RD-CT-2001-00499</v>
          </cell>
          <cell r="C514" t="str">
            <v>1.1.3.-1.</v>
          </cell>
          <cell r="D514" t="str">
            <v>Research Projects</v>
          </cell>
          <cell r="E514" t="str">
            <v>Cluster: HarsCluster_x000D_
Proposal: Advanced Warning Against Runaway Disposal (Award)</v>
          </cell>
          <cell r="F514">
            <v>3614755</v>
          </cell>
          <cell r="G514">
            <v>2224879</v>
          </cell>
          <cell r="H514">
            <v>37011</v>
          </cell>
          <cell r="I514">
            <v>13</v>
          </cell>
          <cell r="J514">
            <v>1</v>
          </cell>
          <cell r="K514" t="str">
            <v>Principal Contractor</v>
          </cell>
          <cell r="L514" t="str">
            <v>CHRISTIAN MICHELSEN RESEARCH AS</v>
          </cell>
          <cell r="M514" t="str">
            <v>Fantoftveien 38</v>
          </cell>
          <cell r="N514" t="str">
            <v>5892</v>
          </cell>
          <cell r="O514" t="str">
            <v>BERGEN</v>
          </cell>
          <cell r="P514" t="str">
            <v>NO</v>
          </cell>
          <cell r="R514">
            <v>490000</v>
          </cell>
          <cell r="S514">
            <v>245000</v>
          </cell>
          <cell r="T514" t="str">
            <v>REC</v>
          </cell>
          <cell r="U514" t="str">
            <v>PNP</v>
          </cell>
          <cell r="V514" t="str">
            <v>RPN</v>
          </cell>
        </row>
        <row r="515">
          <cell r="A515" t="str">
            <v>GROWTH</v>
          </cell>
          <cell r="B515" t="str">
            <v>G1RD-CT-2001-00651</v>
          </cell>
          <cell r="C515" t="str">
            <v>1.1.3.-1.</v>
          </cell>
          <cell r="D515" t="str">
            <v>Research Projects</v>
          </cell>
          <cell r="E515" t="str">
            <v>Ceramic membranes for hydrogen separation</v>
          </cell>
          <cell r="F515">
            <v>4332377</v>
          </cell>
          <cell r="G515">
            <v>2280515</v>
          </cell>
          <cell r="H515">
            <v>37291</v>
          </cell>
          <cell r="I515">
            <v>9</v>
          </cell>
          <cell r="J515">
            <v>2</v>
          </cell>
          <cell r="K515" t="str">
            <v>Principal Contractor</v>
          </cell>
          <cell r="L515" t="str">
            <v xml:space="preserve">SINTEF </v>
          </cell>
          <cell r="M515" t="str">
            <v>Strindveien  4</v>
          </cell>
          <cell r="N515" t="str">
            <v>7465</v>
          </cell>
          <cell r="O515" t="str">
            <v>TRONDHEIM</v>
          </cell>
          <cell r="P515" t="str">
            <v>NO</v>
          </cell>
          <cell r="R515">
            <v>358584</v>
          </cell>
          <cell r="S515">
            <v>179292</v>
          </cell>
          <cell r="T515" t="str">
            <v>REC</v>
          </cell>
          <cell r="U515" t="str">
            <v>PRC</v>
          </cell>
          <cell r="V515" t="str">
            <v>RPR</v>
          </cell>
        </row>
        <row r="516">
          <cell r="A516" t="str">
            <v>GROWTH</v>
          </cell>
          <cell r="B516" t="str">
            <v>G1RD-CT-2001-00651</v>
          </cell>
          <cell r="C516" t="str">
            <v>1.1.3.-1.</v>
          </cell>
          <cell r="D516" t="str">
            <v>Research Projects</v>
          </cell>
          <cell r="E516" t="str">
            <v>Ceramic membranes for hydrogen separation</v>
          </cell>
          <cell r="F516">
            <v>4332377</v>
          </cell>
          <cell r="G516">
            <v>2280515</v>
          </cell>
          <cell r="H516">
            <v>37291</v>
          </cell>
          <cell r="I516">
            <v>9</v>
          </cell>
          <cell r="K516" t="str">
            <v>Principal Contractor</v>
          </cell>
          <cell r="L516" t="str">
            <v>University of Oslo</v>
          </cell>
          <cell r="M516" t="str">
            <v>Problemveien 1</v>
          </cell>
          <cell r="N516" t="str">
            <v>0316</v>
          </cell>
          <cell r="O516" t="str">
            <v>OSLO</v>
          </cell>
          <cell r="P516" t="str">
            <v>NO</v>
          </cell>
          <cell r="Q516" t="str">
            <v>N/A</v>
          </cell>
          <cell r="R516">
            <v>228658</v>
          </cell>
          <cell r="S516">
            <v>228658</v>
          </cell>
          <cell r="T516" t="str">
            <v>HES</v>
          </cell>
          <cell r="U516" t="str">
            <v>GOV</v>
          </cell>
          <cell r="V516" t="str">
            <v>HES</v>
          </cell>
        </row>
        <row r="517">
          <cell r="A517" t="str">
            <v>GROWTH</v>
          </cell>
          <cell r="B517" t="str">
            <v>G1RD-CT-2001-00664</v>
          </cell>
          <cell r="C517" t="str">
            <v>1.1.3.-1.</v>
          </cell>
          <cell r="D517" t="str">
            <v>Research Projects</v>
          </cell>
          <cell r="E517" t="str">
            <v>DEVELOPMENT OF A CFD-CODE FOR PREDICTION OF THE POTENTIAL CONSEQUENCES OF DUST EXPLOSIONS IN COMPLEX GEOMETRIES.</v>
          </cell>
          <cell r="F517">
            <v>2929615</v>
          </cell>
          <cell r="G517">
            <v>1586307</v>
          </cell>
          <cell r="H517">
            <v>37243</v>
          </cell>
          <cell r="I517">
            <v>11</v>
          </cell>
          <cell r="J517">
            <v>1</v>
          </cell>
          <cell r="K517" t="str">
            <v>Principal Contractor</v>
          </cell>
          <cell r="L517" t="str">
            <v>GEXCON AS</v>
          </cell>
          <cell r="M517" t="str">
            <v>Fantoftvegen 38</v>
          </cell>
          <cell r="N517" t="str">
            <v>5892</v>
          </cell>
          <cell r="O517" t="str">
            <v>BERGEN</v>
          </cell>
          <cell r="P517" t="str">
            <v>NO</v>
          </cell>
          <cell r="R517">
            <v>635400</v>
          </cell>
          <cell r="S517">
            <v>317700</v>
          </cell>
          <cell r="T517" t="str">
            <v>IND</v>
          </cell>
          <cell r="U517" t="str">
            <v>PRC</v>
          </cell>
          <cell r="V517" t="str">
            <v>BES</v>
          </cell>
        </row>
        <row r="518">
          <cell r="A518" t="str">
            <v>GROWTH</v>
          </cell>
          <cell r="B518" t="str">
            <v>G1RD-CT-2001-03008</v>
          </cell>
          <cell r="C518" t="str">
            <v>1.1.3.-1.</v>
          </cell>
          <cell r="D518" t="str">
            <v>Combined Projects</v>
          </cell>
          <cell r="E518" t="str">
            <v>Risk based inspection and maintenance procedures for European Industry</v>
          </cell>
          <cell r="F518">
            <v>3647833</v>
          </cell>
          <cell r="G518">
            <v>1693188</v>
          </cell>
          <cell r="H518">
            <v>37071</v>
          </cell>
          <cell r="I518">
            <v>16</v>
          </cell>
          <cell r="J518">
            <v>1</v>
          </cell>
          <cell r="K518" t="str">
            <v>Prime Contractor</v>
          </cell>
          <cell r="L518" t="str">
            <v>DET NORSKE VERITAS A/S</v>
          </cell>
          <cell r="M518" t="str">
            <v>Veritasveien 1</v>
          </cell>
          <cell r="N518" t="str">
            <v>1322</v>
          </cell>
          <cell r="O518" t="str">
            <v>HOVIK</v>
          </cell>
          <cell r="P518" t="str">
            <v>NO</v>
          </cell>
          <cell r="Q518" t="str">
            <v>N/A</v>
          </cell>
          <cell r="R518">
            <v>776438</v>
          </cell>
          <cell r="S518">
            <v>370231</v>
          </cell>
          <cell r="T518" t="str">
            <v>IND</v>
          </cell>
          <cell r="U518" t="str">
            <v>PRC</v>
          </cell>
          <cell r="V518" t="str">
            <v>BES</v>
          </cell>
        </row>
        <row r="519">
          <cell r="A519" t="str">
            <v>GROWTH</v>
          </cell>
          <cell r="B519" t="str">
            <v>G1RD-CT-2002-00683</v>
          </cell>
          <cell r="C519" t="str">
            <v>1.1.3.-1.</v>
          </cell>
          <cell r="D519" t="str">
            <v>Research Projects</v>
          </cell>
          <cell r="E519" t="str">
            <v>Developing methodology for advanced systems testing</v>
          </cell>
          <cell r="F519">
            <v>4801541</v>
          </cell>
          <cell r="G519">
            <v>2759943</v>
          </cell>
          <cell r="H519">
            <v>37340</v>
          </cell>
          <cell r="I519">
            <v>8</v>
          </cell>
          <cell r="J519">
            <v>1</v>
          </cell>
          <cell r="K519" t="str">
            <v>Principal Contractor</v>
          </cell>
          <cell r="L519" t="str">
            <v>NORWEGIAN SYSTEMS ENGINEERING COUNCIL</v>
          </cell>
          <cell r="M519" t="str">
            <v>Sentrum</v>
          </cell>
          <cell r="N519" t="str">
            <v>5807</v>
          </cell>
          <cell r="O519" t="str">
            <v>BERGEN</v>
          </cell>
          <cell r="P519" t="str">
            <v>NO</v>
          </cell>
          <cell r="R519">
            <v>133612</v>
          </cell>
          <cell r="S519">
            <v>133612</v>
          </cell>
          <cell r="T519" t="str">
            <v>OTH</v>
          </cell>
          <cell r="U519" t="str">
            <v>PNP</v>
          </cell>
          <cell r="V519" t="str">
            <v>PNP</v>
          </cell>
        </row>
        <row r="520">
          <cell r="A520" t="str">
            <v>GROWTH</v>
          </cell>
          <cell r="B520" t="str">
            <v>G1RD-CT-2002-00689</v>
          </cell>
          <cell r="C520" t="str">
            <v>1.1.3.-1.</v>
          </cell>
          <cell r="D520" t="str">
            <v>Research Projects</v>
          </cell>
          <cell r="E520" t="str">
            <v>Phased Array UltraSonic transducers for Inspection of Turbing</v>
          </cell>
          <cell r="F520">
            <v>4283085</v>
          </cell>
          <cell r="G520">
            <v>2229802</v>
          </cell>
          <cell r="H520">
            <v>37372</v>
          </cell>
          <cell r="I520">
            <v>6</v>
          </cell>
          <cell r="J520">
            <v>1</v>
          </cell>
          <cell r="K520" t="str">
            <v>Principal Contractor</v>
          </cell>
          <cell r="L520" t="str">
            <v xml:space="preserve">SINTEF </v>
          </cell>
          <cell r="M520" t="str">
            <v>Strindveien  4</v>
          </cell>
          <cell r="N520" t="str">
            <v>7465</v>
          </cell>
          <cell r="O520" t="str">
            <v>TRONDHEIM</v>
          </cell>
          <cell r="P520" t="str">
            <v>NO</v>
          </cell>
          <cell r="R520">
            <v>770315</v>
          </cell>
          <cell r="S520">
            <v>385157</v>
          </cell>
          <cell r="T520" t="str">
            <v>REC</v>
          </cell>
          <cell r="U520" t="str">
            <v>PRC</v>
          </cell>
          <cell r="V520" t="str">
            <v>RPR</v>
          </cell>
        </row>
        <row r="521">
          <cell r="A521" t="str">
            <v>GROWTH</v>
          </cell>
          <cell r="B521" t="str">
            <v>G1RD-CT-2002-00694</v>
          </cell>
          <cell r="C521" t="str">
            <v>1.1.3.-1.</v>
          </cell>
          <cell r="D521" t="str">
            <v>Research Projects</v>
          </cell>
          <cell r="E521" t="str">
            <v>The MObile Extended Manufacturing ENTerprise</v>
          </cell>
          <cell r="F521">
            <v>2741005</v>
          </cell>
          <cell r="G521">
            <v>1700025</v>
          </cell>
          <cell r="H521">
            <v>37376</v>
          </cell>
          <cell r="I521">
            <v>7</v>
          </cell>
          <cell r="J521">
            <v>3</v>
          </cell>
          <cell r="K521" t="str">
            <v>Sub-Contractor</v>
          </cell>
          <cell r="L521" t="str">
            <v>KPMG CONSULTING A.S</v>
          </cell>
          <cell r="M521" t="str">
            <v>Brynsveien 12</v>
          </cell>
          <cell r="N521" t="str">
            <v>0611</v>
          </cell>
          <cell r="O521" t="str">
            <v>OSLO</v>
          </cell>
          <cell r="P521" t="str">
            <v>NO</v>
          </cell>
          <cell r="Q521" t="str">
            <v>N/A</v>
          </cell>
          <cell r="R521">
            <v>172473</v>
          </cell>
          <cell r="S521">
            <v>86236</v>
          </cell>
          <cell r="T521" t="str">
            <v>OTH</v>
          </cell>
          <cell r="U521" t="str">
            <v>PRC</v>
          </cell>
          <cell r="V521" t="str">
            <v>BES</v>
          </cell>
        </row>
        <row r="522">
          <cell r="A522" t="str">
            <v>GROWTH</v>
          </cell>
          <cell r="B522" t="str">
            <v>G1RD-CT-2002-00694</v>
          </cell>
          <cell r="C522" t="str">
            <v>1.1.3.-1.</v>
          </cell>
          <cell r="D522" t="str">
            <v>Research Projects</v>
          </cell>
          <cell r="E522" t="str">
            <v>The MObile Extended Manufacturing ENTerprise</v>
          </cell>
          <cell r="F522">
            <v>2741005</v>
          </cell>
          <cell r="G522">
            <v>1700025</v>
          </cell>
          <cell r="H522">
            <v>37376</v>
          </cell>
          <cell r="I522">
            <v>7</v>
          </cell>
          <cell r="K522" t="str">
            <v>Principal Contractor</v>
          </cell>
          <cell r="L522" t="str">
            <v>RAUFOSS A/S</v>
          </cell>
          <cell r="N522" t="str">
            <v>2831</v>
          </cell>
          <cell r="O522" t="str">
            <v>RAUFOSS</v>
          </cell>
          <cell r="P522" t="str">
            <v>NO</v>
          </cell>
          <cell r="Q522" t="str">
            <v>N/A</v>
          </cell>
          <cell r="R522">
            <v>246488</v>
          </cell>
          <cell r="S522">
            <v>123244</v>
          </cell>
          <cell r="T522" t="str">
            <v>OTH</v>
          </cell>
          <cell r="U522" t="str">
            <v>PRC</v>
          </cell>
          <cell r="V522" t="str">
            <v>BES</v>
          </cell>
        </row>
        <row r="523">
          <cell r="A523" t="str">
            <v>GROWTH</v>
          </cell>
          <cell r="B523" t="str">
            <v>G1RD-CT-2002-00694</v>
          </cell>
          <cell r="C523" t="str">
            <v>1.1.3.-1.</v>
          </cell>
          <cell r="D523" t="str">
            <v>Research Projects</v>
          </cell>
          <cell r="E523" t="str">
            <v>The MObile Extended Manufacturing ENTerprise</v>
          </cell>
          <cell r="F523">
            <v>2741005</v>
          </cell>
          <cell r="G523">
            <v>1700025</v>
          </cell>
          <cell r="H523">
            <v>37376</v>
          </cell>
          <cell r="I523">
            <v>7</v>
          </cell>
          <cell r="K523" t="str">
            <v>Prime Contractor</v>
          </cell>
          <cell r="L523" t="str">
            <v xml:space="preserve">SINTEF </v>
          </cell>
          <cell r="M523" t="str">
            <v>Strindveien  4</v>
          </cell>
          <cell r="N523" t="str">
            <v>7465</v>
          </cell>
          <cell r="O523" t="str">
            <v>TRONDHEIM</v>
          </cell>
          <cell r="P523" t="str">
            <v>NO</v>
          </cell>
          <cell r="R523">
            <v>993921</v>
          </cell>
          <cell r="S523">
            <v>496960</v>
          </cell>
          <cell r="T523" t="str">
            <v>REC</v>
          </cell>
          <cell r="U523" t="str">
            <v>PRC</v>
          </cell>
          <cell r="V523" t="str">
            <v>RPR</v>
          </cell>
        </row>
        <row r="524">
          <cell r="A524" t="str">
            <v>GROWTH</v>
          </cell>
          <cell r="B524" t="str">
            <v>G1RD-CT-2002-00701</v>
          </cell>
          <cell r="C524" t="str">
            <v>1.1.3.-1.</v>
          </cell>
          <cell r="D524" t="str">
            <v>Research Projects</v>
          </cell>
          <cell r="E524" t="str">
            <v>Advanced Laser Sensor Systems for Leading Edge Manufacturing</v>
          </cell>
          <cell r="F524">
            <v>4461609</v>
          </cell>
          <cell r="G524">
            <v>2604475</v>
          </cell>
          <cell r="H524">
            <v>37348</v>
          </cell>
          <cell r="I524">
            <v>10</v>
          </cell>
          <cell r="J524">
            <v>1</v>
          </cell>
          <cell r="K524" t="str">
            <v>Principal Contractor</v>
          </cell>
          <cell r="L524" t="str">
            <v>NORSK ELEKTRO OPTIKK AS</v>
          </cell>
          <cell r="M524" t="str">
            <v>Solhimveien 62A</v>
          </cell>
          <cell r="N524" t="str">
            <v>1471</v>
          </cell>
          <cell r="O524" t="str">
            <v>SKARER</v>
          </cell>
          <cell r="P524" t="str">
            <v>NO</v>
          </cell>
          <cell r="Q524" t="str">
            <v>N/A</v>
          </cell>
          <cell r="R524">
            <v>827966</v>
          </cell>
          <cell r="S524">
            <v>413983</v>
          </cell>
          <cell r="T524" t="str">
            <v>IND</v>
          </cell>
          <cell r="U524" t="str">
            <v>PRC</v>
          </cell>
          <cell r="V524" t="str">
            <v>BES</v>
          </cell>
        </row>
        <row r="525">
          <cell r="A525" t="str">
            <v>GROWTH</v>
          </cell>
          <cell r="B525" t="str">
            <v>G1RD-CT-2002-00713</v>
          </cell>
          <cell r="C525" t="str">
            <v>1.1.3.-1.</v>
          </cell>
          <cell r="D525" t="str">
            <v>Research Projects</v>
          </cell>
          <cell r="E525" t="str">
            <v>Promoting Inter-European Networks of Collaborating Extended Enterprises</v>
          </cell>
          <cell r="F525">
            <v>5242509</v>
          </cell>
          <cell r="G525">
            <v>2992524</v>
          </cell>
          <cell r="H525">
            <v>37341</v>
          </cell>
          <cell r="I525">
            <v>15</v>
          </cell>
          <cell r="J525">
            <v>2</v>
          </cell>
          <cell r="K525" t="str">
            <v>Principal Contractor</v>
          </cell>
          <cell r="L525" t="str">
            <v>MOXY TRUCKS AS</v>
          </cell>
          <cell r="N525" t="str">
            <v>6440</v>
          </cell>
          <cell r="O525" t="str">
            <v>ELNESVAGAN</v>
          </cell>
          <cell r="P525" t="str">
            <v>NO</v>
          </cell>
          <cell r="Q525" t="str">
            <v>N/A</v>
          </cell>
          <cell r="R525">
            <v>612145</v>
          </cell>
          <cell r="S525">
            <v>306072</v>
          </cell>
          <cell r="T525" t="str">
            <v>OTH</v>
          </cell>
          <cell r="U525" t="str">
            <v>PRC</v>
          </cell>
          <cell r="V525" t="str">
            <v>BES</v>
          </cell>
        </row>
        <row r="526">
          <cell r="A526" t="str">
            <v>GROWTH</v>
          </cell>
          <cell r="B526" t="str">
            <v>G1RD-CT-2002-00713</v>
          </cell>
          <cell r="C526" t="str">
            <v>1.1.3.-1.</v>
          </cell>
          <cell r="D526" t="str">
            <v>Research Projects</v>
          </cell>
          <cell r="E526" t="str">
            <v>Promoting Inter-European Networks of Collaborating Extended Enterprises</v>
          </cell>
          <cell r="F526">
            <v>5242509</v>
          </cell>
          <cell r="G526">
            <v>2992524</v>
          </cell>
          <cell r="H526">
            <v>37341</v>
          </cell>
          <cell r="I526">
            <v>15</v>
          </cell>
          <cell r="K526" t="str">
            <v>Principal Contractor</v>
          </cell>
          <cell r="L526" t="str">
            <v>NORYARD A.S.</v>
          </cell>
          <cell r="N526" t="str">
            <v>6398</v>
          </cell>
          <cell r="O526" t="str">
            <v>TOMREFJORD</v>
          </cell>
          <cell r="P526" t="str">
            <v>NO</v>
          </cell>
          <cell r="R526">
            <v>376453</v>
          </cell>
          <cell r="S526">
            <v>188226</v>
          </cell>
          <cell r="T526" t="str">
            <v>IND</v>
          </cell>
          <cell r="U526" t="str">
            <v>PRC</v>
          </cell>
          <cell r="V526" t="str">
            <v>BES</v>
          </cell>
        </row>
        <row r="527">
          <cell r="A527" t="str">
            <v>GROWTH</v>
          </cell>
          <cell r="B527" t="str">
            <v>G1RD-CT-2002-00728</v>
          </cell>
          <cell r="C527" t="str">
            <v>1.1.3.-1.</v>
          </cell>
          <cell r="D527" t="str">
            <v>Research Projects</v>
          </cell>
          <cell r="E527" t="str">
            <v>Molten Aluminium Purification - purification by formation and removal of inter-metallics-</v>
          </cell>
          <cell r="F527">
            <v>4486826</v>
          </cell>
          <cell r="G527">
            <v>2195136</v>
          </cell>
          <cell r="H527">
            <v>37372</v>
          </cell>
          <cell r="I527">
            <v>14</v>
          </cell>
          <cell r="J527">
            <v>1</v>
          </cell>
          <cell r="K527" t="str">
            <v>Principal Contractor</v>
          </cell>
          <cell r="L527" t="str">
            <v>HYDRO ALUMINIUM AS</v>
          </cell>
          <cell r="M527" t="str">
            <v>Drammensveien 264
Vakeroe</v>
          </cell>
          <cell r="N527" t="str">
            <v>1321</v>
          </cell>
          <cell r="O527" t="str">
            <v>STABEKK</v>
          </cell>
          <cell r="P527" t="str">
            <v>NO</v>
          </cell>
          <cell r="Q527" t="str">
            <v>N/A</v>
          </cell>
          <cell r="R527">
            <v>690995</v>
          </cell>
          <cell r="S527">
            <v>345497</v>
          </cell>
          <cell r="T527" t="str">
            <v>OTH</v>
          </cell>
          <cell r="U527" t="str">
            <v>PRC</v>
          </cell>
          <cell r="V527" t="str">
            <v>BES</v>
          </cell>
        </row>
        <row r="528">
          <cell r="A528" t="str">
            <v>GROWTH</v>
          </cell>
          <cell r="B528" t="str">
            <v>G1RD-CT-2002-00753</v>
          </cell>
          <cell r="C528" t="str">
            <v>1.1.3.-1.</v>
          </cell>
          <cell r="D528" t="str">
            <v>Research Projects</v>
          </cell>
          <cell r="E528" t="str">
            <v>EXTENDED COLLABORATIVE SELLING CHAIN</v>
          </cell>
          <cell r="F528">
            <v>6119733</v>
          </cell>
          <cell r="G528">
            <v>3210019</v>
          </cell>
          <cell r="I528">
            <v>18</v>
          </cell>
          <cell r="J528">
            <v>1</v>
          </cell>
          <cell r="K528" t="str">
            <v>Principal Contractor</v>
          </cell>
          <cell r="L528" t="str">
            <v xml:space="preserve">SINTEF </v>
          </cell>
          <cell r="M528" t="str">
            <v>Strindveien  4</v>
          </cell>
          <cell r="N528" t="str">
            <v>7465</v>
          </cell>
          <cell r="O528" t="str">
            <v>TRONDHEIM</v>
          </cell>
          <cell r="P528" t="str">
            <v>NO</v>
          </cell>
          <cell r="R528">
            <v>276811</v>
          </cell>
          <cell r="S528">
            <v>138405</v>
          </cell>
          <cell r="T528" t="str">
            <v>REC</v>
          </cell>
          <cell r="U528" t="str">
            <v>PRC</v>
          </cell>
          <cell r="V528" t="str">
            <v>RPR</v>
          </cell>
        </row>
        <row r="529">
          <cell r="A529" t="str">
            <v>GROWTH</v>
          </cell>
          <cell r="B529" t="str">
            <v>G1RD-CT-2002-00766</v>
          </cell>
          <cell r="C529" t="str">
            <v>1.1.3.-1.</v>
          </cell>
          <cell r="D529" t="str">
            <v>Research Projects</v>
          </cell>
          <cell r="E529" t="str">
            <v>UPTUN: Cost-Effective, Sustainable and Innovative Upgrading Methods for Fire Safety in Existing Tunnels</v>
          </cell>
          <cell r="F529">
            <v>11925764</v>
          </cell>
          <cell r="G529">
            <v>6200477</v>
          </cell>
          <cell r="H529">
            <v>37592</v>
          </cell>
          <cell r="I529">
            <v>42</v>
          </cell>
          <cell r="J529">
            <v>3</v>
          </cell>
          <cell r="K529" t="str">
            <v>Principal Contractor</v>
          </cell>
          <cell r="L529" t="str">
            <v>NORGES BRANNTEKNISKE LABORATORIUM A/S</v>
          </cell>
          <cell r="M529" t="str">
            <v>Tiller Bru</v>
          </cell>
          <cell r="N529" t="str">
            <v>7465</v>
          </cell>
          <cell r="O529" t="str">
            <v>TRONDHEIM</v>
          </cell>
          <cell r="P529" t="str">
            <v>NO</v>
          </cell>
          <cell r="R529">
            <v>715066</v>
          </cell>
          <cell r="S529">
            <v>357532</v>
          </cell>
          <cell r="T529" t="str">
            <v>REC</v>
          </cell>
          <cell r="U529" t="str">
            <v>PRC</v>
          </cell>
          <cell r="V529" t="str">
            <v>RPR</v>
          </cell>
        </row>
        <row r="530">
          <cell r="A530" t="str">
            <v>GROWTH</v>
          </cell>
          <cell r="B530" t="str">
            <v>G1RD-CT-2002-00766</v>
          </cell>
          <cell r="C530" t="str">
            <v>1.1.3.-1.</v>
          </cell>
          <cell r="D530" t="str">
            <v>Research Projects</v>
          </cell>
          <cell r="E530" t="str">
            <v>UPTUN: Cost-Effective, Sustainable and Innovative Upgrading Methods for Fire Safety in Existing Tunnels</v>
          </cell>
          <cell r="F530">
            <v>11925764</v>
          </cell>
          <cell r="G530">
            <v>6200477</v>
          </cell>
          <cell r="H530">
            <v>37592</v>
          </cell>
          <cell r="I530">
            <v>42</v>
          </cell>
          <cell r="K530" t="str">
            <v>Principal Contractor</v>
          </cell>
          <cell r="L530" t="str">
            <v>NORWEGIAN PUBLIC ROADS ADMNINISTRATION</v>
          </cell>
          <cell r="M530" t="str">
            <v>Grenseveien 92</v>
          </cell>
          <cell r="N530" t="str">
            <v>0033</v>
          </cell>
          <cell r="O530" t="str">
            <v>OSLO</v>
          </cell>
          <cell r="P530" t="str">
            <v>NO</v>
          </cell>
          <cell r="Q530" t="str">
            <v>N/A</v>
          </cell>
          <cell r="R530">
            <v>193378</v>
          </cell>
          <cell r="S530">
            <v>96689</v>
          </cell>
          <cell r="T530" t="str">
            <v>OTH</v>
          </cell>
          <cell r="U530" t="str">
            <v>GOV</v>
          </cell>
          <cell r="V530" t="str">
            <v>PUS</v>
          </cell>
        </row>
        <row r="531">
          <cell r="A531" t="str">
            <v>GROWTH</v>
          </cell>
          <cell r="B531" t="str">
            <v>G1RD-CT-2002-00766</v>
          </cell>
          <cell r="C531" t="str">
            <v>1.1.3.-1.</v>
          </cell>
          <cell r="D531" t="str">
            <v>Research Projects</v>
          </cell>
          <cell r="E531" t="str">
            <v>UPTUN: Cost-Effective, Sustainable and Innovative Upgrading Methods for Fire Safety in Existing Tunnels</v>
          </cell>
          <cell r="F531">
            <v>11925764</v>
          </cell>
          <cell r="G531">
            <v>6200477</v>
          </cell>
          <cell r="H531">
            <v>37592</v>
          </cell>
          <cell r="I531">
            <v>42</v>
          </cell>
          <cell r="K531" t="str">
            <v>Principal Contractor</v>
          </cell>
          <cell r="L531" t="str">
            <v xml:space="preserve">SINTEF </v>
          </cell>
          <cell r="M531" t="str">
            <v>Strindveien  4</v>
          </cell>
          <cell r="N531" t="str">
            <v>7465</v>
          </cell>
          <cell r="O531" t="str">
            <v>TRONDHEIM</v>
          </cell>
          <cell r="P531" t="str">
            <v>NO</v>
          </cell>
          <cell r="R531">
            <v>114986</v>
          </cell>
          <cell r="S531">
            <v>57493</v>
          </cell>
          <cell r="T531" t="str">
            <v>REC</v>
          </cell>
          <cell r="U531" t="str">
            <v>PRC</v>
          </cell>
          <cell r="V531" t="str">
            <v>RPR</v>
          </cell>
        </row>
        <row r="532">
          <cell r="A532" t="str">
            <v>GROWTH</v>
          </cell>
          <cell r="B532" t="str">
            <v>G1RD-CT-2002-00777</v>
          </cell>
          <cell r="C532" t="str">
            <v>1.1.3.-1.</v>
          </cell>
          <cell r="D532" t="str">
            <v>Research Projects</v>
          </cell>
          <cell r="E532" t="str">
            <v>Sustained Performance of Railway Tracks</v>
          </cell>
          <cell r="F532">
            <v>2564191</v>
          </cell>
          <cell r="G532">
            <v>1399966</v>
          </cell>
          <cell r="H532">
            <v>37426</v>
          </cell>
          <cell r="I532">
            <v>8</v>
          </cell>
          <cell r="J532">
            <v>1</v>
          </cell>
          <cell r="K532" t="str">
            <v>Prime Contractor</v>
          </cell>
          <cell r="L532" t="str">
            <v>NGI</v>
          </cell>
          <cell r="M532" t="str">
            <v>Ullevaal Hageby</v>
          </cell>
          <cell r="N532" t="str">
            <v>0806</v>
          </cell>
          <cell r="O532" t="str">
            <v>OSLO</v>
          </cell>
          <cell r="P532" t="str">
            <v>NO</v>
          </cell>
          <cell r="Q532" t="str">
            <v>N/A</v>
          </cell>
          <cell r="R532">
            <v>168010</v>
          </cell>
          <cell r="S532">
            <v>75605</v>
          </cell>
          <cell r="T532" t="str">
            <v>REC</v>
          </cell>
          <cell r="U532" t="str">
            <v>PNP</v>
          </cell>
          <cell r="V532" t="str">
            <v>RPN</v>
          </cell>
        </row>
        <row r="533">
          <cell r="A533" t="str">
            <v>GROWTH</v>
          </cell>
          <cell r="B533" t="str">
            <v>G1RD-CT-2002-00782</v>
          </cell>
          <cell r="C533" t="str">
            <v>1.1.3.-1.</v>
          </cell>
          <cell r="D533" t="str">
            <v>Research Projects</v>
          </cell>
          <cell r="E533" t="str">
            <v>European Construction in Service of Society (ECO-SERVE)</v>
          </cell>
          <cell r="F533">
            <v>477220</v>
          </cell>
          <cell r="G533">
            <v>238608</v>
          </cell>
          <cell r="I533">
            <v>4</v>
          </cell>
          <cell r="J533">
            <v>1</v>
          </cell>
          <cell r="K533" t="str">
            <v>Principal Contractor</v>
          </cell>
          <cell r="L533" t="str">
            <v>NORCEM AS</v>
          </cell>
          <cell r="M533" t="str">
            <v>Lilleakerveien 2B</v>
          </cell>
          <cell r="N533" t="str">
            <v>0216</v>
          </cell>
          <cell r="O533" t="str">
            <v>OSLO</v>
          </cell>
          <cell r="P533" t="str">
            <v>NO</v>
          </cell>
          <cell r="Q533" t="str">
            <v>N/A</v>
          </cell>
          <cell r="R533">
            <v>95449</v>
          </cell>
          <cell r="S533">
            <v>47724</v>
          </cell>
          <cell r="T533" t="str">
            <v>IND</v>
          </cell>
          <cell r="U533" t="str">
            <v>PRC</v>
          </cell>
          <cell r="V533" t="str">
            <v>BES</v>
          </cell>
        </row>
        <row r="534">
          <cell r="A534" t="str">
            <v>GROWTH</v>
          </cell>
          <cell r="B534" t="str">
            <v>G1RT-CT-2001-05019</v>
          </cell>
          <cell r="C534" t="str">
            <v>1.1.3.-1.</v>
          </cell>
          <cell r="D534" t="str">
            <v>Thematic Network</v>
          </cell>
          <cell r="E534" t="str">
            <v>Thematic Network on Ornamental Stones - OSNET</v>
          </cell>
          <cell r="F534">
            <v>2355480</v>
          </cell>
          <cell r="G534">
            <v>2355480</v>
          </cell>
          <cell r="H534">
            <v>37026</v>
          </cell>
          <cell r="I534">
            <v>66</v>
          </cell>
          <cell r="J534">
            <v>2</v>
          </cell>
          <cell r="K534" t="str">
            <v>Member</v>
          </cell>
          <cell r="L534" t="str">
            <v>NORGES GEOLOGISKE UNDERSOKELSE   NGU</v>
          </cell>
          <cell r="M534" t="str">
            <v>Leiv Erikssonsvei 39</v>
          </cell>
          <cell r="N534" t="str">
            <v>7491</v>
          </cell>
          <cell r="O534" t="str">
            <v>TRONDHEIM</v>
          </cell>
          <cell r="P534" t="str">
            <v>NO</v>
          </cell>
          <cell r="R534">
            <v>16000</v>
          </cell>
          <cell r="S534">
            <v>16000</v>
          </cell>
          <cell r="T534" t="str">
            <v>REC</v>
          </cell>
          <cell r="U534" t="str">
            <v>GOV</v>
          </cell>
          <cell r="V534" t="str">
            <v>RPU</v>
          </cell>
        </row>
        <row r="535">
          <cell r="A535" t="str">
            <v>GROWTH</v>
          </cell>
          <cell r="B535" t="str">
            <v>G1RT-CT-2001-05019</v>
          </cell>
          <cell r="C535" t="str">
            <v>1.1.3.-1.</v>
          </cell>
          <cell r="D535" t="str">
            <v>Thematic Network</v>
          </cell>
          <cell r="E535" t="str">
            <v>Thematic Network on Ornamental Stones - OSNET</v>
          </cell>
          <cell r="F535">
            <v>2355480</v>
          </cell>
          <cell r="G535">
            <v>2355480</v>
          </cell>
          <cell r="H535">
            <v>37026</v>
          </cell>
          <cell r="I535">
            <v>66</v>
          </cell>
          <cell r="K535" t="str">
            <v>Member</v>
          </cell>
          <cell r="L535" t="str">
            <v xml:space="preserve">SINTEF </v>
          </cell>
          <cell r="M535" t="str">
            <v>Strindveien  4</v>
          </cell>
          <cell r="N535" t="str">
            <v>7465</v>
          </cell>
          <cell r="O535" t="str">
            <v>TRONDHEIM</v>
          </cell>
          <cell r="P535" t="str">
            <v>NO</v>
          </cell>
          <cell r="R535">
            <v>20000</v>
          </cell>
          <cell r="S535">
            <v>20000</v>
          </cell>
          <cell r="T535" t="str">
            <v>REC</v>
          </cell>
          <cell r="U535" t="str">
            <v>PRC</v>
          </cell>
          <cell r="V535" t="str">
            <v>RPR</v>
          </cell>
        </row>
        <row r="536">
          <cell r="A536" t="str">
            <v>GROWTH</v>
          </cell>
          <cell r="B536" t="str">
            <v>G1RT-CT-2001-05027</v>
          </cell>
          <cell r="C536" t="str">
            <v>1.1.3.-1.</v>
          </cell>
          <cell r="D536" t="str">
            <v>Combined Projects</v>
          </cell>
          <cell r="E536" t="str">
            <v>Risk Based Inspection and Maintenance Procedure for European Industry</v>
          </cell>
          <cell r="F536">
            <v>550000</v>
          </cell>
          <cell r="G536">
            <v>400100</v>
          </cell>
          <cell r="H536">
            <v>37004</v>
          </cell>
          <cell r="I536">
            <v>37</v>
          </cell>
          <cell r="J536">
            <v>3</v>
          </cell>
          <cell r="K536" t="str">
            <v>Member</v>
          </cell>
          <cell r="L536" t="str">
            <v>CORROCEAN ASA</v>
          </cell>
          <cell r="M536" t="str">
            <v>Teglgaarden, Hornebergveien 7</v>
          </cell>
          <cell r="N536" t="str">
            <v>7485</v>
          </cell>
          <cell r="O536" t="str">
            <v>TRONDHEIM</v>
          </cell>
          <cell r="P536" t="str">
            <v>NO</v>
          </cell>
          <cell r="R536">
            <v>5000</v>
          </cell>
          <cell r="S536">
            <v>2500</v>
          </cell>
          <cell r="T536" t="str">
            <v>OTH</v>
          </cell>
          <cell r="U536" t="str">
            <v>PRC</v>
          </cell>
          <cell r="V536" t="str">
            <v>BES</v>
          </cell>
        </row>
        <row r="537">
          <cell r="A537" t="str">
            <v>GROWTH</v>
          </cell>
          <cell r="B537" t="str">
            <v>G1RT-CT-2001-05027</v>
          </cell>
          <cell r="C537" t="str">
            <v>1.1.3.-1.</v>
          </cell>
          <cell r="D537" t="str">
            <v>Combined Projects</v>
          </cell>
          <cell r="E537" t="str">
            <v>Risk Based Inspection and Maintenance Procedure for European Industry</v>
          </cell>
          <cell r="F537">
            <v>550000</v>
          </cell>
          <cell r="G537">
            <v>400100</v>
          </cell>
          <cell r="H537">
            <v>37004</v>
          </cell>
          <cell r="I537">
            <v>37</v>
          </cell>
          <cell r="K537" t="str">
            <v>Principal Contractor</v>
          </cell>
          <cell r="L537" t="str">
            <v>DET NORSKE VERITAS A/S</v>
          </cell>
          <cell r="M537" t="str">
            <v>Veritasveien 1</v>
          </cell>
          <cell r="N537" t="str">
            <v>1322</v>
          </cell>
          <cell r="O537" t="str">
            <v>HOVIK</v>
          </cell>
          <cell r="P537" t="str">
            <v>NO</v>
          </cell>
          <cell r="Q537" t="str">
            <v>N/A</v>
          </cell>
          <cell r="R537">
            <v>32600</v>
          </cell>
          <cell r="S537">
            <v>25060</v>
          </cell>
          <cell r="T537" t="str">
            <v>IND</v>
          </cell>
          <cell r="U537" t="str">
            <v>PRC</v>
          </cell>
          <cell r="V537" t="str">
            <v>BES</v>
          </cell>
        </row>
        <row r="538">
          <cell r="A538" t="str">
            <v>GROWTH</v>
          </cell>
          <cell r="B538" t="str">
            <v>G1RT-CT-2001-05027</v>
          </cell>
          <cell r="C538" t="str">
            <v>1.1.3.-1.</v>
          </cell>
          <cell r="D538" t="str">
            <v>Combined Projects</v>
          </cell>
          <cell r="E538" t="str">
            <v>Risk Based Inspection and Maintenance Procedure for European Industry</v>
          </cell>
          <cell r="F538">
            <v>550000</v>
          </cell>
          <cell r="G538">
            <v>400100</v>
          </cell>
          <cell r="H538">
            <v>37004</v>
          </cell>
          <cell r="I538">
            <v>37</v>
          </cell>
          <cell r="K538" t="str">
            <v>Member</v>
          </cell>
          <cell r="L538" t="str">
            <v xml:space="preserve">MARINTEK </v>
          </cell>
          <cell r="N538" t="str">
            <v>7450</v>
          </cell>
          <cell r="O538" t="str">
            <v>TRONDHEIM</v>
          </cell>
          <cell r="P538" t="str">
            <v>NO</v>
          </cell>
          <cell r="R538">
            <v>5000</v>
          </cell>
          <cell r="S538">
            <v>2500</v>
          </cell>
          <cell r="T538" t="str">
            <v>REC</v>
          </cell>
          <cell r="U538" t="str">
            <v>PNP</v>
          </cell>
          <cell r="V538" t="str">
            <v>RPN</v>
          </cell>
        </row>
        <row r="539">
          <cell r="A539" t="str">
            <v>GROWTH</v>
          </cell>
          <cell r="B539" t="str">
            <v>G1RT-CT-2001-05034</v>
          </cell>
          <cell r="C539" t="str">
            <v>1.1.3.-1.</v>
          </cell>
          <cell r="D539" t="str">
            <v>Thematic Network</v>
          </cell>
          <cell r="E539" t="str">
            <v>A Thematic Network for Promoting Best Practice Industrial Application of Finite Element Technology</v>
          </cell>
          <cell r="F539">
            <v>2200000</v>
          </cell>
          <cell r="G539">
            <v>2163685</v>
          </cell>
          <cell r="H539">
            <v>37102</v>
          </cell>
          <cell r="I539">
            <v>112</v>
          </cell>
          <cell r="J539">
            <v>4</v>
          </cell>
          <cell r="K539" t="str">
            <v>Member</v>
          </cell>
          <cell r="L539" t="str">
            <v>MARITIME HYDRAULICS AS</v>
          </cell>
          <cell r="M539" t="str">
            <v>Dvergsnes</v>
          </cell>
          <cell r="N539" t="str">
            <v>4604</v>
          </cell>
          <cell r="O539" t="str">
            <v>KRISTIANSAND</v>
          </cell>
          <cell r="P539" t="str">
            <v>NO</v>
          </cell>
          <cell r="Q539" t="str">
            <v>N/A</v>
          </cell>
          <cell r="R539">
            <v>6000</v>
          </cell>
          <cell r="S539">
            <v>6000</v>
          </cell>
          <cell r="T539" t="str">
            <v>IND</v>
          </cell>
          <cell r="U539" t="str">
            <v>PRC</v>
          </cell>
          <cell r="V539" t="str">
            <v>BES</v>
          </cell>
        </row>
        <row r="540">
          <cell r="A540" t="str">
            <v>GROWTH</v>
          </cell>
          <cell r="B540" t="str">
            <v>G1RT-CT-2001-05034</v>
          </cell>
          <cell r="C540" t="str">
            <v>1.1.3.-1.</v>
          </cell>
          <cell r="D540" t="str">
            <v>Thematic Network</v>
          </cell>
          <cell r="E540" t="str">
            <v>A Thematic Network for Promoting Best Practice Industrial Application of Finite Element Technology</v>
          </cell>
          <cell r="F540">
            <v>2200000</v>
          </cell>
          <cell r="G540">
            <v>2163685</v>
          </cell>
          <cell r="H540">
            <v>37102</v>
          </cell>
          <cell r="I540">
            <v>112</v>
          </cell>
          <cell r="K540" t="str">
            <v>Member</v>
          </cell>
          <cell r="L540" t="str">
            <v xml:space="preserve">NORUT INFORMASJONSTEKNOLOGI AS
</v>
          </cell>
          <cell r="M540" t="str">
            <v>Tromsoe Science Park</v>
          </cell>
          <cell r="N540" t="str">
            <v>9291</v>
          </cell>
          <cell r="O540" t="str">
            <v>TROMSOE</v>
          </cell>
          <cell r="P540" t="str">
            <v>NO</v>
          </cell>
          <cell r="R540">
            <v>30315</v>
          </cell>
          <cell r="S540">
            <v>30315</v>
          </cell>
          <cell r="T540" t="str">
            <v>REC</v>
          </cell>
          <cell r="U540" t="str">
            <v>PNP</v>
          </cell>
          <cell r="V540" t="str">
            <v>RPN</v>
          </cell>
        </row>
        <row r="541">
          <cell r="A541" t="str">
            <v>GROWTH</v>
          </cell>
          <cell r="B541" t="str">
            <v>G1RT-CT-2001-05034</v>
          </cell>
          <cell r="C541" t="str">
            <v>1.1.3.-1.</v>
          </cell>
          <cell r="D541" t="str">
            <v>Thematic Network</v>
          </cell>
          <cell r="E541" t="str">
            <v>A Thematic Network for Promoting Best Practice Industrial Application of Finite Element Technology</v>
          </cell>
          <cell r="F541">
            <v>2200000</v>
          </cell>
          <cell r="G541">
            <v>2163685</v>
          </cell>
          <cell r="H541">
            <v>37102</v>
          </cell>
          <cell r="I541">
            <v>112</v>
          </cell>
          <cell r="K541" t="str">
            <v>Member</v>
          </cell>
          <cell r="L541" t="str">
            <v>NORUT TEKNOLOGI A.S.</v>
          </cell>
          <cell r="M541" t="str">
            <v>Lodve Langes gt 2</v>
          </cell>
          <cell r="N541" t="str">
            <v>8504</v>
          </cell>
          <cell r="O541" t="str">
            <v>NARVIK</v>
          </cell>
          <cell r="P541" t="str">
            <v>NO</v>
          </cell>
          <cell r="R541">
            <v>30315</v>
          </cell>
          <cell r="S541">
            <v>30315</v>
          </cell>
          <cell r="T541" t="str">
            <v>REC</v>
          </cell>
          <cell r="U541" t="str">
            <v>PRC</v>
          </cell>
          <cell r="V541" t="str">
            <v>RPR</v>
          </cell>
        </row>
        <row r="542">
          <cell r="A542" t="str">
            <v>GROWTH</v>
          </cell>
          <cell r="B542" t="str">
            <v>G1RT-CT-2001-05034</v>
          </cell>
          <cell r="C542" t="str">
            <v>1.1.3.-1.</v>
          </cell>
          <cell r="D542" t="str">
            <v>Thematic Network</v>
          </cell>
          <cell r="E542" t="str">
            <v>A Thematic Network for Promoting Best Practice Industrial Application of Finite Element Technology</v>
          </cell>
          <cell r="F542">
            <v>2200000</v>
          </cell>
          <cell r="G542">
            <v>2163685</v>
          </cell>
          <cell r="H542">
            <v>37102</v>
          </cell>
          <cell r="I542">
            <v>112</v>
          </cell>
          <cell r="K542" t="str">
            <v>Member</v>
          </cell>
          <cell r="L542" t="str">
            <v>STAVANGER UNIVERSITY COLLEGE</v>
          </cell>
          <cell r="M542" t="str">
            <v>Ullandhaug</v>
          </cell>
          <cell r="N542" t="str">
            <v>4091</v>
          </cell>
          <cell r="O542" t="str">
            <v>STAVANGER</v>
          </cell>
          <cell r="P542" t="str">
            <v>NO</v>
          </cell>
          <cell r="R542">
            <v>6000</v>
          </cell>
          <cell r="S542">
            <v>6000</v>
          </cell>
          <cell r="T542" t="str">
            <v>HES</v>
          </cell>
          <cell r="U542" t="str">
            <v>GOV</v>
          </cell>
          <cell r="V542" t="str">
            <v>HES</v>
          </cell>
        </row>
        <row r="543">
          <cell r="A543" t="str">
            <v>GROWTH</v>
          </cell>
          <cell r="B543" t="str">
            <v>G1RT-CT-2001-05035</v>
          </cell>
          <cell r="C543" t="str">
            <v>1.1.3.-1.</v>
          </cell>
          <cell r="D543" t="str">
            <v>Thematic Network</v>
          </cell>
          <cell r="E543" t="str">
            <v>European Construction Research Network - E-CORE</v>
          </cell>
          <cell r="F543">
            <v>2181920</v>
          </cell>
          <cell r="G543">
            <v>2175920</v>
          </cell>
          <cell r="H543">
            <v>37160</v>
          </cell>
          <cell r="I543">
            <v>72</v>
          </cell>
          <cell r="J543">
            <v>4</v>
          </cell>
          <cell r="K543" t="str">
            <v>Member</v>
          </cell>
          <cell r="L543" t="str">
            <v>ELKEM ASA</v>
          </cell>
          <cell r="M543" t="str">
            <v>Hoffsveien 65B</v>
          </cell>
          <cell r="N543" t="str">
            <v>0303</v>
          </cell>
          <cell r="O543" t="str">
            <v>OSLO</v>
          </cell>
          <cell r="P543" t="str">
            <v>NO</v>
          </cell>
          <cell r="Q543" t="str">
            <v>N/A</v>
          </cell>
          <cell r="R543">
            <v>6000</v>
          </cell>
          <cell r="S543">
            <v>6000</v>
          </cell>
          <cell r="T543" t="str">
            <v>OTH</v>
          </cell>
          <cell r="U543" t="str">
            <v>PUC</v>
          </cell>
          <cell r="V543" t="str">
            <v>PUS</v>
          </cell>
        </row>
        <row r="544">
          <cell r="A544" t="str">
            <v>GROWTH</v>
          </cell>
          <cell r="B544" t="str">
            <v>G1RT-CT-2001-05035</v>
          </cell>
          <cell r="C544" t="str">
            <v>1.1.3.-1.</v>
          </cell>
          <cell r="D544" t="str">
            <v>Thematic Network</v>
          </cell>
          <cell r="E544" t="str">
            <v>European Construction Research Network - E-CORE</v>
          </cell>
          <cell r="F544">
            <v>2181920</v>
          </cell>
          <cell r="G544">
            <v>2175920</v>
          </cell>
          <cell r="H544">
            <v>37160</v>
          </cell>
          <cell r="I544">
            <v>72</v>
          </cell>
          <cell r="K544" t="str">
            <v>Member</v>
          </cell>
          <cell r="L544" t="str">
            <v>NORWEGIAN DEFENCE CONSTRUCTION SERVICE</v>
          </cell>
          <cell r="M544" t="str">
            <v>Akershusfestning  Oslo Mil / Akershus 58</v>
          </cell>
          <cell r="N544" t="str">
            <v>0015</v>
          </cell>
          <cell r="O544" t="str">
            <v>OSLO</v>
          </cell>
          <cell r="P544" t="str">
            <v>NO</v>
          </cell>
          <cell r="Q544" t="str">
            <v>N/A</v>
          </cell>
          <cell r="R544">
            <v>6000</v>
          </cell>
          <cell r="S544">
            <v>6000</v>
          </cell>
          <cell r="T544" t="str">
            <v>IND</v>
          </cell>
          <cell r="U544" t="str">
            <v>GOV</v>
          </cell>
          <cell r="V544" t="str">
            <v>PUS</v>
          </cell>
        </row>
        <row r="545">
          <cell r="A545" t="str">
            <v>GROWTH</v>
          </cell>
          <cell r="B545" t="str">
            <v>G1RT-CT-2001-05035</v>
          </cell>
          <cell r="C545" t="str">
            <v>1.1.3.-1.</v>
          </cell>
          <cell r="D545" t="str">
            <v>Thematic Network</v>
          </cell>
          <cell r="E545" t="str">
            <v>European Construction Research Network - E-CORE</v>
          </cell>
          <cell r="F545">
            <v>2181920</v>
          </cell>
          <cell r="G545">
            <v>2175920</v>
          </cell>
          <cell r="H545">
            <v>37160</v>
          </cell>
          <cell r="I545">
            <v>72</v>
          </cell>
          <cell r="K545" t="str">
            <v>Member</v>
          </cell>
          <cell r="L545" t="str">
            <v>SELMER SKANSKA AS</v>
          </cell>
          <cell r="M545" t="str">
            <v>Sentrum</v>
          </cell>
          <cell r="N545" t="str">
            <v>0166</v>
          </cell>
          <cell r="O545" t="str">
            <v>OSLO</v>
          </cell>
          <cell r="P545" t="str">
            <v>NO</v>
          </cell>
          <cell r="Q545" t="str">
            <v>N/A</v>
          </cell>
          <cell r="R545">
            <v>6000</v>
          </cell>
          <cell r="S545">
            <v>6000</v>
          </cell>
          <cell r="T545" t="str">
            <v>OTH</v>
          </cell>
          <cell r="U545" t="str">
            <v>PRC</v>
          </cell>
          <cell r="V545" t="str">
            <v>BES</v>
          </cell>
        </row>
        <row r="546">
          <cell r="A546" t="str">
            <v>GROWTH</v>
          </cell>
          <cell r="B546" t="str">
            <v>G1RT-CT-2001-05035</v>
          </cell>
          <cell r="C546" t="str">
            <v>1.1.3.-1.</v>
          </cell>
          <cell r="D546" t="str">
            <v>Thematic Network</v>
          </cell>
          <cell r="E546" t="str">
            <v>European Construction Research Network - E-CORE</v>
          </cell>
          <cell r="F546">
            <v>2181920</v>
          </cell>
          <cell r="G546">
            <v>2175920</v>
          </cell>
          <cell r="H546">
            <v>37160</v>
          </cell>
          <cell r="I546">
            <v>72</v>
          </cell>
          <cell r="K546" t="str">
            <v>Member</v>
          </cell>
          <cell r="L546" t="str">
            <v xml:space="preserve">SINTEF </v>
          </cell>
          <cell r="M546" t="str">
            <v>Strindveien  4</v>
          </cell>
          <cell r="N546" t="str">
            <v>7465</v>
          </cell>
          <cell r="O546" t="str">
            <v>TRONDHEIM</v>
          </cell>
          <cell r="P546" t="str">
            <v>NO</v>
          </cell>
          <cell r="R546">
            <v>6000</v>
          </cell>
          <cell r="S546">
            <v>6000</v>
          </cell>
          <cell r="T546" t="str">
            <v>REC</v>
          </cell>
          <cell r="U546" t="str">
            <v>PRC</v>
          </cell>
          <cell r="V546" t="str">
            <v>RPR</v>
          </cell>
        </row>
        <row r="547">
          <cell r="A547" t="str">
            <v>GROWTH</v>
          </cell>
          <cell r="B547" t="str">
            <v>G1RT-CT-2001-05041</v>
          </cell>
          <cell r="C547" t="str">
            <v>1.1.3.-1.</v>
          </cell>
          <cell r="D547" t="str">
            <v>Thematic Network</v>
          </cell>
          <cell r="E547" t="str">
            <v>Geotechnical Thematic Network</v>
          </cell>
          <cell r="F547">
            <v>2025200</v>
          </cell>
          <cell r="G547">
            <v>2000000</v>
          </cell>
          <cell r="H547">
            <v>37214</v>
          </cell>
          <cell r="I547">
            <v>41</v>
          </cell>
          <cell r="J547">
            <v>1</v>
          </cell>
          <cell r="K547" t="str">
            <v>Member</v>
          </cell>
          <cell r="L547" t="str">
            <v>NGI</v>
          </cell>
          <cell r="M547" t="str">
            <v>Ullevaal Hageby</v>
          </cell>
          <cell r="N547" t="str">
            <v>0806</v>
          </cell>
          <cell r="O547" t="str">
            <v>OSLO</v>
          </cell>
          <cell r="P547" t="str">
            <v>NO</v>
          </cell>
          <cell r="Q547" t="str">
            <v>N/A</v>
          </cell>
          <cell r="R547">
            <v>25200</v>
          </cell>
          <cell r="S547">
            <v>25200</v>
          </cell>
          <cell r="T547" t="str">
            <v>REC</v>
          </cell>
          <cell r="U547" t="str">
            <v>PNP</v>
          </cell>
          <cell r="V547" t="str">
            <v>RPN</v>
          </cell>
        </row>
        <row r="548">
          <cell r="A548" t="str">
            <v>GROWTH</v>
          </cell>
          <cell r="B548" t="str">
            <v>G1RT-CT-2001-05051</v>
          </cell>
          <cell r="C548" t="str">
            <v>1.1.3.-1.</v>
          </cell>
          <cell r="D548" t="str">
            <v>Thematic Network</v>
          </cell>
          <cell r="E548" t="str">
            <v>Safety and Reliability of Industrial Products, Systems and Structures (SAFERELNET)</v>
          </cell>
          <cell r="F548">
            <v>2074262</v>
          </cell>
          <cell r="G548">
            <v>1999622</v>
          </cell>
          <cell r="H548">
            <v>37195</v>
          </cell>
          <cell r="I548">
            <v>47</v>
          </cell>
          <cell r="J548">
            <v>6</v>
          </cell>
          <cell r="K548" t="str">
            <v>Member</v>
          </cell>
          <cell r="L548" t="str">
            <v>AKER OFFSHORE PARTNER AS</v>
          </cell>
          <cell r="M548" t="str">
            <v>Sandslimarka 251</v>
          </cell>
          <cell r="N548" t="str">
            <v>5861</v>
          </cell>
          <cell r="O548" t="str">
            <v>BERGEN</v>
          </cell>
          <cell r="P548" t="str">
            <v>NO</v>
          </cell>
          <cell r="R548">
            <v>27000</v>
          </cell>
          <cell r="S548">
            <v>27000</v>
          </cell>
          <cell r="T548" t="str">
            <v>IND</v>
          </cell>
          <cell r="U548" t="str">
            <v>PRC</v>
          </cell>
          <cell r="V548" t="str">
            <v>BES</v>
          </cell>
        </row>
        <row r="549">
          <cell r="A549" t="str">
            <v>GROWTH</v>
          </cell>
          <cell r="B549" t="str">
            <v>G1RT-CT-2001-05051</v>
          </cell>
          <cell r="C549" t="str">
            <v>1.1.3.-1.</v>
          </cell>
          <cell r="D549" t="str">
            <v>Thematic Network</v>
          </cell>
          <cell r="E549" t="str">
            <v>Safety and Reliability of Industrial Products, Systems and Structures (SAFERELNET)</v>
          </cell>
          <cell r="F549">
            <v>2074262</v>
          </cell>
          <cell r="G549">
            <v>1999622</v>
          </cell>
          <cell r="H549">
            <v>37195</v>
          </cell>
          <cell r="I549">
            <v>47</v>
          </cell>
          <cell r="K549" t="str">
            <v>Member</v>
          </cell>
          <cell r="L549" t="str">
            <v>DET NORSKE VERITAS A/S</v>
          </cell>
          <cell r="M549" t="str">
            <v>Veritasveien 1</v>
          </cell>
          <cell r="N549" t="str">
            <v>1322</v>
          </cell>
          <cell r="O549" t="str">
            <v>HOVIK</v>
          </cell>
          <cell r="P549" t="str">
            <v>NO</v>
          </cell>
          <cell r="Q549" t="str">
            <v>N/A</v>
          </cell>
          <cell r="R549">
            <v>45000</v>
          </cell>
          <cell r="S549">
            <v>45000</v>
          </cell>
          <cell r="T549" t="str">
            <v>IND</v>
          </cell>
          <cell r="U549" t="str">
            <v>PRC</v>
          </cell>
          <cell r="V549" t="str">
            <v>BES</v>
          </cell>
        </row>
        <row r="550">
          <cell r="A550" t="str">
            <v>GROWTH</v>
          </cell>
          <cell r="B550" t="str">
            <v>G1RT-CT-2001-05051</v>
          </cell>
          <cell r="C550" t="str">
            <v>1.1.3.-1.</v>
          </cell>
          <cell r="D550" t="str">
            <v>Thematic Network</v>
          </cell>
          <cell r="E550" t="str">
            <v>Safety and Reliability of Industrial Products, Systems and Structures (SAFERELNET)</v>
          </cell>
          <cell r="F550">
            <v>2074262</v>
          </cell>
          <cell r="G550">
            <v>1999622</v>
          </cell>
          <cell r="H550">
            <v>37195</v>
          </cell>
          <cell r="I550">
            <v>47</v>
          </cell>
          <cell r="K550" t="str">
            <v>Member</v>
          </cell>
          <cell r="L550" t="str">
            <v>NGI</v>
          </cell>
          <cell r="M550" t="str">
            <v>Ullevaal Hageby</v>
          </cell>
          <cell r="N550" t="str">
            <v>0806</v>
          </cell>
          <cell r="O550" t="str">
            <v>OSLO</v>
          </cell>
          <cell r="P550" t="str">
            <v>NO</v>
          </cell>
          <cell r="Q550" t="str">
            <v>N/A</v>
          </cell>
          <cell r="R550">
            <v>27000</v>
          </cell>
          <cell r="S550">
            <v>27000</v>
          </cell>
          <cell r="T550" t="str">
            <v>REC</v>
          </cell>
          <cell r="U550" t="str">
            <v>PNP</v>
          </cell>
          <cell r="V550" t="str">
            <v>RPN</v>
          </cell>
        </row>
        <row r="551">
          <cell r="A551" t="str">
            <v>GROWTH</v>
          </cell>
          <cell r="B551" t="str">
            <v>G1RT-CT-2001-05051</v>
          </cell>
          <cell r="C551" t="str">
            <v>1.1.3.-1.</v>
          </cell>
          <cell r="D551" t="str">
            <v>Thematic Network</v>
          </cell>
          <cell r="E551" t="str">
            <v>Safety and Reliability of Industrial Products, Systems and Structures (SAFERELNET)</v>
          </cell>
          <cell r="F551">
            <v>2074262</v>
          </cell>
          <cell r="G551">
            <v>1999622</v>
          </cell>
          <cell r="H551">
            <v>37195</v>
          </cell>
          <cell r="I551">
            <v>47</v>
          </cell>
          <cell r="K551" t="str">
            <v>Principal Contractor</v>
          </cell>
          <cell r="L551" t="str">
            <v>NTNU</v>
          </cell>
          <cell r="M551" t="str">
            <v>Gloeshaugen</v>
          </cell>
          <cell r="N551" t="str">
            <v>7491</v>
          </cell>
          <cell r="O551" t="str">
            <v>TRONDHEIM</v>
          </cell>
          <cell r="P551" t="str">
            <v>NO</v>
          </cell>
          <cell r="R551">
            <v>90000</v>
          </cell>
          <cell r="S551">
            <v>90000</v>
          </cell>
          <cell r="T551" t="str">
            <v>HES</v>
          </cell>
          <cell r="U551" t="str">
            <v>GOV</v>
          </cell>
          <cell r="V551" t="str">
            <v>HES</v>
          </cell>
        </row>
        <row r="552">
          <cell r="A552" t="str">
            <v>GROWTH</v>
          </cell>
          <cell r="B552" t="str">
            <v>G1RT-CT-2001-05051</v>
          </cell>
          <cell r="C552" t="str">
            <v>1.1.3.-1.</v>
          </cell>
          <cell r="D552" t="str">
            <v>Thematic Network</v>
          </cell>
          <cell r="E552" t="str">
            <v>Safety and Reliability of Industrial Products, Systems and Structures (SAFERELNET)</v>
          </cell>
          <cell r="F552">
            <v>2074262</v>
          </cell>
          <cell r="G552">
            <v>1999622</v>
          </cell>
          <cell r="H552">
            <v>37195</v>
          </cell>
          <cell r="I552">
            <v>47</v>
          </cell>
          <cell r="K552" t="str">
            <v>Member</v>
          </cell>
          <cell r="L552" t="str">
            <v>SAFETEC NORDIC AS</v>
          </cell>
          <cell r="M552" t="str">
            <v>Granasveien 3</v>
          </cell>
          <cell r="N552" t="str">
            <v>7048</v>
          </cell>
          <cell r="O552" t="str">
            <v>TRONDHEIM</v>
          </cell>
          <cell r="P552" t="str">
            <v>NO</v>
          </cell>
          <cell r="Q552" t="str">
            <v>N/A</v>
          </cell>
          <cell r="R552">
            <v>45000</v>
          </cell>
          <cell r="S552">
            <v>45000</v>
          </cell>
          <cell r="T552" t="str">
            <v>IND</v>
          </cell>
          <cell r="U552" t="str">
            <v>PRC</v>
          </cell>
          <cell r="V552" t="str">
            <v>BES</v>
          </cell>
        </row>
        <row r="553">
          <cell r="A553" t="str">
            <v>GROWTH</v>
          </cell>
          <cell r="B553" t="str">
            <v>G1RT-CT-2001-05051</v>
          </cell>
          <cell r="C553" t="str">
            <v>1.1.3.-1.</v>
          </cell>
          <cell r="D553" t="str">
            <v>Thematic Network</v>
          </cell>
          <cell r="E553" t="str">
            <v>Safety and Reliability of Industrial Products, Systems and Structures (SAFERELNET)</v>
          </cell>
          <cell r="F553">
            <v>2074262</v>
          </cell>
          <cell r="G553">
            <v>1999622</v>
          </cell>
          <cell r="H553">
            <v>37195</v>
          </cell>
          <cell r="I553">
            <v>47</v>
          </cell>
          <cell r="K553" t="str">
            <v>Member</v>
          </cell>
          <cell r="L553" t="str">
            <v>STATOIL ASA</v>
          </cell>
          <cell r="M553" t="str">
            <v>Postuttak, Research Center</v>
          </cell>
          <cell r="N553" t="str">
            <v>7002</v>
          </cell>
          <cell r="O553" t="str">
            <v>TRONDHEIM</v>
          </cell>
          <cell r="P553" t="str">
            <v>NO</v>
          </cell>
          <cell r="Q553" t="str">
            <v>N/A</v>
          </cell>
          <cell r="R553">
            <v>27000</v>
          </cell>
          <cell r="S553">
            <v>27000</v>
          </cell>
          <cell r="T553" t="str">
            <v>IND</v>
          </cell>
          <cell r="U553" t="str">
            <v>PRC</v>
          </cell>
          <cell r="V553" t="str">
            <v>BES</v>
          </cell>
        </row>
        <row r="554">
          <cell r="A554" t="str">
            <v>GROWTH</v>
          </cell>
          <cell r="B554" t="str">
            <v>G1RT-CT-2002-05066</v>
          </cell>
          <cell r="C554" t="str">
            <v>1.1.3.-1.</v>
          </cell>
          <cell r="D554" t="str">
            <v>Thematic Network</v>
          </cell>
          <cell r="E554" t="str">
            <v>ECO-efficient LIFE cycle Technologies. From Products to Service Systems</v>
          </cell>
          <cell r="F554">
            <v>2002991</v>
          </cell>
          <cell r="G554">
            <v>1401160</v>
          </cell>
          <cell r="H554">
            <v>37341</v>
          </cell>
          <cell r="I554">
            <v>32</v>
          </cell>
          <cell r="J554">
            <v>1</v>
          </cell>
          <cell r="K554" t="str">
            <v>Member</v>
          </cell>
          <cell r="L554" t="str">
            <v xml:space="preserve">SINTEF </v>
          </cell>
          <cell r="M554" t="str">
            <v>Strindveien  4</v>
          </cell>
          <cell r="N554" t="str">
            <v>7465</v>
          </cell>
          <cell r="O554" t="str">
            <v>TRONDHEIM</v>
          </cell>
          <cell r="P554" t="str">
            <v>NO</v>
          </cell>
          <cell r="R554">
            <v>50040</v>
          </cell>
          <cell r="S554">
            <v>50040</v>
          </cell>
          <cell r="T554" t="str">
            <v>REC</v>
          </cell>
          <cell r="U554" t="str">
            <v>PRC</v>
          </cell>
          <cell r="V554" t="str">
            <v>RPR</v>
          </cell>
        </row>
        <row r="555">
          <cell r="A555" t="str">
            <v>GROWTH</v>
          </cell>
          <cell r="B555" t="str">
            <v>G1RT-CT-2002-05068</v>
          </cell>
          <cell r="C555" t="str">
            <v>1.1.3.-1.</v>
          </cell>
          <cell r="D555" t="str">
            <v>Thematic Network</v>
          </cell>
          <cell r="E555" t="str">
            <v>Assimilation and Standardisation of Environmentally Friendly Packaging Technologies within the Food Industry</v>
          </cell>
          <cell r="F555">
            <v>1255496</v>
          </cell>
          <cell r="G555">
            <v>1255496</v>
          </cell>
          <cell r="H555">
            <v>37376</v>
          </cell>
          <cell r="I555">
            <v>35</v>
          </cell>
          <cell r="J555">
            <v>1</v>
          </cell>
          <cell r="K555" t="str">
            <v>Member</v>
          </cell>
          <cell r="L555" t="str">
            <v>THE NORCONSERV FOUNDATION</v>
          </cell>
          <cell r="M555" t="str">
            <v>Alexander Kiellands gate 2</v>
          </cell>
          <cell r="N555" t="str">
            <v>4002</v>
          </cell>
          <cell r="O555" t="str">
            <v>STAVANGER</v>
          </cell>
          <cell r="P555" t="str">
            <v>NO</v>
          </cell>
          <cell r="Q555" t="str">
            <v>N/A</v>
          </cell>
          <cell r="R555">
            <v>36060</v>
          </cell>
          <cell r="S555">
            <v>36060</v>
          </cell>
          <cell r="T555" t="str">
            <v>REC</v>
          </cell>
          <cell r="U555" t="str">
            <v>PNP</v>
          </cell>
          <cell r="V555" t="str">
            <v>RPN</v>
          </cell>
        </row>
        <row r="556">
          <cell r="A556" t="str">
            <v>GROWTH</v>
          </cell>
          <cell r="B556" t="str">
            <v>G1RT-CT-2002-05069</v>
          </cell>
          <cell r="C556" t="str">
            <v>1.1.3.-1.</v>
          </cell>
          <cell r="D556" t="str">
            <v>Thematic Network</v>
          </cell>
          <cell r="E556" t="str">
            <v>Organisations involved in the prediction and analysis of fluid transients in pipe systems</v>
          </cell>
          <cell r="F556">
            <v>537541</v>
          </cell>
          <cell r="G556">
            <v>537541</v>
          </cell>
          <cell r="H556">
            <v>37337</v>
          </cell>
          <cell r="I556">
            <v>18</v>
          </cell>
          <cell r="J556">
            <v>2</v>
          </cell>
          <cell r="K556" t="str">
            <v>Principal Contractor</v>
          </cell>
          <cell r="L556" t="str">
            <v>ABB CORPORATE RESEARCH AS</v>
          </cell>
          <cell r="M556" t="str">
            <v>Bergerveien 12</v>
          </cell>
          <cell r="N556" t="str">
            <v>1375</v>
          </cell>
          <cell r="O556" t="str">
            <v>BILLINGSTAD</v>
          </cell>
          <cell r="P556" t="str">
            <v>NO</v>
          </cell>
          <cell r="R556">
            <v>33600</v>
          </cell>
          <cell r="S556">
            <v>33600</v>
          </cell>
          <cell r="T556" t="str">
            <v>REC</v>
          </cell>
          <cell r="U556" t="str">
            <v>PRC</v>
          </cell>
          <cell r="V556" t="str">
            <v>RPR</v>
          </cell>
        </row>
        <row r="557">
          <cell r="A557" t="str">
            <v>GROWTH</v>
          </cell>
          <cell r="B557" t="str">
            <v>G1RT-CT-2002-05069</v>
          </cell>
          <cell r="C557" t="str">
            <v>1.1.3.-1.</v>
          </cell>
          <cell r="D557" t="str">
            <v>Thematic Network</v>
          </cell>
          <cell r="E557" t="str">
            <v>Organisations involved in the prediction and analysis of fluid transients in pipe systems</v>
          </cell>
          <cell r="F557">
            <v>537541</v>
          </cell>
          <cell r="G557">
            <v>537541</v>
          </cell>
          <cell r="H557">
            <v>37337</v>
          </cell>
          <cell r="I557">
            <v>18</v>
          </cell>
          <cell r="K557" t="str">
            <v>Member</v>
          </cell>
          <cell r="L557" t="str">
            <v>NTNU</v>
          </cell>
          <cell r="M557" t="str">
            <v>Gloeshaugen</v>
          </cell>
          <cell r="N557" t="str">
            <v>7491</v>
          </cell>
          <cell r="O557" t="str">
            <v>TRONDHEIM</v>
          </cell>
          <cell r="P557" t="str">
            <v>NO</v>
          </cell>
          <cell r="R557">
            <v>21600</v>
          </cell>
          <cell r="S557">
            <v>21600</v>
          </cell>
          <cell r="T557" t="str">
            <v>HES</v>
          </cell>
          <cell r="U557" t="str">
            <v>GOV</v>
          </cell>
          <cell r="V557" t="str">
            <v>HES</v>
          </cell>
        </row>
        <row r="558">
          <cell r="A558" t="str">
            <v>GROWTH</v>
          </cell>
          <cell r="B558" t="str">
            <v>G1RT-CT-2002-05082</v>
          </cell>
          <cell r="C558" t="str">
            <v>1.1.3.-1.</v>
          </cell>
          <cell r="D558" t="str">
            <v>Thematic Network</v>
          </cell>
          <cell r="E558" t="str">
            <v>LIFETIME ENGINEERING OF BUILDINGS AND CIVIL INFRASTRUCTURES</v>
          </cell>
          <cell r="F558">
            <v>1264559</v>
          </cell>
          <cell r="G558">
            <v>1075200</v>
          </cell>
          <cell r="H558">
            <v>37405</v>
          </cell>
          <cell r="I558">
            <v>88</v>
          </cell>
          <cell r="J558">
            <v>4</v>
          </cell>
          <cell r="K558" t="str">
            <v>Member</v>
          </cell>
          <cell r="L558" t="str">
            <v>INTERCONSULT GROUP ASA</v>
          </cell>
          <cell r="M558" t="str">
            <v>Grenseveien 90</v>
          </cell>
          <cell r="N558" t="str">
            <v>0605</v>
          </cell>
          <cell r="O558" t="str">
            <v>OSLO</v>
          </cell>
          <cell r="P558" t="str">
            <v>NO</v>
          </cell>
          <cell r="Q558" t="str">
            <v>N/A</v>
          </cell>
          <cell r="R558">
            <v>4800</v>
          </cell>
          <cell r="S558">
            <v>4800</v>
          </cell>
          <cell r="T558" t="str">
            <v>OTH</v>
          </cell>
          <cell r="U558" t="str">
            <v>PRC</v>
          </cell>
          <cell r="V558" t="str">
            <v>BES</v>
          </cell>
        </row>
        <row r="559">
          <cell r="A559" t="str">
            <v>GROWTH</v>
          </cell>
          <cell r="B559" t="str">
            <v>G1RT-CT-2002-05082</v>
          </cell>
          <cell r="C559" t="str">
            <v>1.1.3.-1.</v>
          </cell>
          <cell r="D559" t="str">
            <v>Thematic Network</v>
          </cell>
          <cell r="E559" t="str">
            <v>LIFETIME ENGINEERING OF BUILDINGS AND CIVIL INFRASTRUCTURES</v>
          </cell>
          <cell r="F559">
            <v>1264559</v>
          </cell>
          <cell r="G559">
            <v>1075200</v>
          </cell>
          <cell r="H559">
            <v>37405</v>
          </cell>
          <cell r="I559">
            <v>88</v>
          </cell>
          <cell r="K559" t="str">
            <v>Member</v>
          </cell>
          <cell r="L559" t="str">
            <v>Kystverket</v>
          </cell>
          <cell r="M559" t="str">
            <v>Raadhusgt. 1-3</v>
          </cell>
          <cell r="N559" t="str">
            <v>0033</v>
          </cell>
          <cell r="O559" t="str">
            <v>OSLO</v>
          </cell>
          <cell r="P559" t="str">
            <v>NO</v>
          </cell>
          <cell r="Q559" t="str">
            <v>N/A</v>
          </cell>
          <cell r="R559">
            <v>4800</v>
          </cell>
          <cell r="S559">
            <v>4800</v>
          </cell>
          <cell r="T559" t="str">
            <v>OTH</v>
          </cell>
          <cell r="U559" t="str">
            <v>GOV</v>
          </cell>
          <cell r="V559" t="str">
            <v>PUS</v>
          </cell>
        </row>
        <row r="560">
          <cell r="A560" t="str">
            <v>GROWTH</v>
          </cell>
          <cell r="B560" t="str">
            <v>G1RT-CT-2002-05082</v>
          </cell>
          <cell r="C560" t="str">
            <v>1.1.3.-1.</v>
          </cell>
          <cell r="D560" t="str">
            <v>Thematic Network</v>
          </cell>
          <cell r="E560" t="str">
            <v>LIFETIME ENGINEERING OF BUILDINGS AND CIVIL INFRASTRUCTURES</v>
          </cell>
          <cell r="F560">
            <v>1264559</v>
          </cell>
          <cell r="G560">
            <v>1075200</v>
          </cell>
          <cell r="H560">
            <v>37405</v>
          </cell>
          <cell r="I560">
            <v>88</v>
          </cell>
          <cell r="K560" t="str">
            <v>Member</v>
          </cell>
          <cell r="L560" t="str">
            <v>NORGES BYGGFORSKNINGSINSTITUTT  NBI</v>
          </cell>
          <cell r="M560" t="str">
            <v>Forskningsveien 3B Blindern</v>
          </cell>
          <cell r="N560" t="str">
            <v>0314</v>
          </cell>
          <cell r="O560" t="str">
            <v>OSLO</v>
          </cell>
          <cell r="P560" t="str">
            <v>NO</v>
          </cell>
          <cell r="Q560" t="str">
            <v>N/A</v>
          </cell>
          <cell r="R560">
            <v>9360</v>
          </cell>
          <cell r="S560">
            <v>9360</v>
          </cell>
          <cell r="T560" t="str">
            <v>REC</v>
          </cell>
          <cell r="U560" t="str">
            <v>PNP</v>
          </cell>
          <cell r="V560" t="str">
            <v>RPN</v>
          </cell>
        </row>
        <row r="561">
          <cell r="A561" t="str">
            <v>GROWTH</v>
          </cell>
          <cell r="B561" t="str">
            <v>G1RT-CT-2002-05082</v>
          </cell>
          <cell r="C561" t="str">
            <v>1.1.3.-1.</v>
          </cell>
          <cell r="D561" t="str">
            <v>Thematic Network</v>
          </cell>
          <cell r="E561" t="str">
            <v>LIFETIME ENGINEERING OF BUILDINGS AND CIVIL INFRASTRUCTURES</v>
          </cell>
          <cell r="F561">
            <v>1264559</v>
          </cell>
          <cell r="G561">
            <v>1075200</v>
          </cell>
          <cell r="H561">
            <v>37405</v>
          </cell>
          <cell r="I561">
            <v>88</v>
          </cell>
          <cell r="K561" t="str">
            <v>Member</v>
          </cell>
          <cell r="L561" t="str">
            <v>NTNU</v>
          </cell>
          <cell r="M561" t="str">
            <v>Gloeshaugen</v>
          </cell>
          <cell r="N561" t="str">
            <v>7491</v>
          </cell>
          <cell r="O561" t="str">
            <v>TRONDHEIM</v>
          </cell>
          <cell r="P561" t="str">
            <v>NO</v>
          </cell>
          <cell r="R561">
            <v>4800</v>
          </cell>
          <cell r="S561">
            <v>4800</v>
          </cell>
          <cell r="T561" t="str">
            <v>HES</v>
          </cell>
          <cell r="U561" t="str">
            <v>GOV</v>
          </cell>
          <cell r="V561" t="str">
            <v>HES</v>
          </cell>
        </row>
        <row r="562">
          <cell r="A562" t="str">
            <v>GROWTH</v>
          </cell>
          <cell r="B562" t="str">
            <v>G1RT-CT-2002-05090</v>
          </cell>
          <cell r="C562" t="str">
            <v>1.1.3.-1.</v>
          </cell>
          <cell r="D562" t="str">
            <v>Thematic Network</v>
          </cell>
          <cell r="E562" t="str">
            <v>Thematic Network on Performance Based Rehabilitation of Reinforced Concrete Structures</v>
          </cell>
          <cell r="F562">
            <v>1435852</v>
          </cell>
          <cell r="G562">
            <v>1252250</v>
          </cell>
          <cell r="H562">
            <v>37496</v>
          </cell>
          <cell r="I562">
            <v>48</v>
          </cell>
          <cell r="J562">
            <v>1</v>
          </cell>
          <cell r="K562" t="str">
            <v>Member</v>
          </cell>
          <cell r="L562" t="str">
            <v>NORWEGIAN DEFENCE CONSTRUCTION SERVICE</v>
          </cell>
          <cell r="M562" t="str">
            <v>Akershusfestning  Oslo Mil / Akershus 58</v>
          </cell>
          <cell r="N562" t="str">
            <v>0015</v>
          </cell>
          <cell r="O562" t="str">
            <v>OSLO</v>
          </cell>
          <cell r="P562" t="str">
            <v>NO</v>
          </cell>
          <cell r="Q562" t="str">
            <v>N/A</v>
          </cell>
          <cell r="R562">
            <v>4800</v>
          </cell>
          <cell r="S562">
            <v>4800</v>
          </cell>
          <cell r="T562" t="str">
            <v>IND</v>
          </cell>
          <cell r="U562" t="str">
            <v>GOV</v>
          </cell>
          <cell r="V562" t="str">
            <v>PUS</v>
          </cell>
        </row>
        <row r="563">
          <cell r="A563" t="str">
            <v>GROWTH</v>
          </cell>
          <cell r="B563" t="str">
            <v>G1RT-CT-2002-05094</v>
          </cell>
          <cell r="C563" t="str">
            <v>1.1.3.-1.</v>
          </cell>
          <cell r="D563" t="str">
            <v>Thematic Network</v>
          </cell>
          <cell r="E563" t="str">
            <v>S2S - A Gateway for Plant and Process Safety</v>
          </cell>
          <cell r="F563">
            <v>2180689</v>
          </cell>
          <cell r="G563">
            <v>2098649</v>
          </cell>
          <cell r="H563">
            <v>37526</v>
          </cell>
          <cell r="I563">
            <v>41</v>
          </cell>
          <cell r="J563">
            <v>1</v>
          </cell>
          <cell r="K563" t="str">
            <v>Member</v>
          </cell>
          <cell r="L563" t="str">
            <v>GEXCON AS</v>
          </cell>
          <cell r="M563" t="str">
            <v>Fantoftvegen 38</v>
          </cell>
          <cell r="N563" t="str">
            <v>5892</v>
          </cell>
          <cell r="O563" t="str">
            <v>BERGEN</v>
          </cell>
          <cell r="P563" t="str">
            <v>NO</v>
          </cell>
          <cell r="R563">
            <v>51650</v>
          </cell>
          <cell r="S563">
            <v>51650</v>
          </cell>
          <cell r="T563" t="str">
            <v>IND</v>
          </cell>
          <cell r="U563" t="str">
            <v>PRC</v>
          </cell>
          <cell r="V563" t="str">
            <v>BES</v>
          </cell>
        </row>
        <row r="564">
          <cell r="A564" t="str">
            <v>GROWTH</v>
          </cell>
          <cell r="B564" t="str">
            <v>G1ST-CT-2000-50030</v>
          </cell>
          <cell r="C564" t="str">
            <v>1.1.3.-1.</v>
          </cell>
          <cell r="D564" t="str">
            <v>Cooperative Research</v>
          </cell>
          <cell r="E564" t="str">
            <v>HIGHLY ADVANCED COLORATION METHOD</v>
          </cell>
          <cell r="F564">
            <v>1390100</v>
          </cell>
          <cell r="G564">
            <v>695000</v>
          </cell>
          <cell r="H564">
            <v>36867</v>
          </cell>
          <cell r="I564">
            <v>9</v>
          </cell>
          <cell r="J564">
            <v>1</v>
          </cell>
          <cell r="K564" t="str">
            <v>RTD performers</v>
          </cell>
          <cell r="L564" t="str">
            <v xml:space="preserve">SINTEF </v>
          </cell>
          <cell r="M564" t="str">
            <v>Strindveien  4</v>
          </cell>
          <cell r="N564" t="str">
            <v>7465</v>
          </cell>
          <cell r="O564" t="str">
            <v>TRONDHEIM</v>
          </cell>
          <cell r="P564" t="str">
            <v>NO</v>
          </cell>
          <cell r="R564">
            <v>320000</v>
          </cell>
          <cell r="S564">
            <v>320000</v>
          </cell>
          <cell r="T564" t="str">
            <v>REC</v>
          </cell>
          <cell r="U564" t="str">
            <v>PRC</v>
          </cell>
          <cell r="V564" t="str">
            <v>RPR</v>
          </cell>
        </row>
        <row r="565">
          <cell r="A565" t="str">
            <v>GROWTH</v>
          </cell>
          <cell r="B565" t="str">
            <v>G1ST-CT-2000-50051</v>
          </cell>
          <cell r="C565" t="str">
            <v>1.1.3.-1.</v>
          </cell>
          <cell r="D565" t="str">
            <v>Cooperative Research</v>
          </cell>
          <cell r="E565" t="str">
            <v>Recycling of Magnesium Chips and Flash /Fines (REMACAF)</v>
          </cell>
          <cell r="F565">
            <v>1019402</v>
          </cell>
          <cell r="G565">
            <v>500469</v>
          </cell>
          <cell r="H565">
            <v>36979</v>
          </cell>
          <cell r="I565">
            <v>8</v>
          </cell>
          <cell r="J565">
            <v>2</v>
          </cell>
          <cell r="K565" t="str">
            <v>Principal Contractor</v>
          </cell>
          <cell r="L565" t="str">
            <v>NORDISKE INDUSTRIOVNER A/S</v>
          </cell>
          <cell r="M565" t="str">
            <v>Stensrudveien 9</v>
          </cell>
          <cell r="N565" t="str">
            <v>2335</v>
          </cell>
          <cell r="O565" t="str">
            <v>STANGE</v>
          </cell>
          <cell r="P565" t="str">
            <v>NO</v>
          </cell>
          <cell r="R565">
            <v>112372</v>
          </cell>
          <cell r="S565">
            <v>11283</v>
          </cell>
          <cell r="T565" t="str">
            <v>OTH</v>
          </cell>
          <cell r="U565" t="str">
            <v>PRC</v>
          </cell>
          <cell r="V565" t="str">
            <v>BES</v>
          </cell>
        </row>
        <row r="566">
          <cell r="A566" t="str">
            <v>GROWTH</v>
          </cell>
          <cell r="B566" t="str">
            <v>G1ST-CT-2000-50051</v>
          </cell>
          <cell r="C566" t="str">
            <v>1.1.3.-1.</v>
          </cell>
          <cell r="D566" t="str">
            <v>Cooperative Research</v>
          </cell>
          <cell r="E566" t="str">
            <v>Recycling of Magnesium Chips and Flash /Fines (REMACAF)</v>
          </cell>
          <cell r="F566">
            <v>1019402</v>
          </cell>
          <cell r="G566">
            <v>500469</v>
          </cell>
          <cell r="H566">
            <v>36979</v>
          </cell>
          <cell r="I566">
            <v>8</v>
          </cell>
          <cell r="K566" t="str">
            <v>Prime Contractor</v>
          </cell>
          <cell r="L566" t="str">
            <v>TONSBERG PRESSTOPERI A/S</v>
          </cell>
          <cell r="M566" t="str">
            <v>Nedrevei 8</v>
          </cell>
          <cell r="N566" t="str">
            <v>3191</v>
          </cell>
          <cell r="O566" t="str">
            <v>HORTEN</v>
          </cell>
          <cell r="P566" t="str">
            <v>NO</v>
          </cell>
          <cell r="Q566" t="str">
            <v>N/A</v>
          </cell>
          <cell r="R566">
            <v>88494</v>
          </cell>
          <cell r="S566">
            <v>18377</v>
          </cell>
          <cell r="T566" t="str">
            <v>OTH</v>
          </cell>
          <cell r="U566" t="str">
            <v>PRC</v>
          </cell>
          <cell r="V566" t="str">
            <v>BES</v>
          </cell>
        </row>
        <row r="567">
          <cell r="A567" t="str">
            <v>GROWTH</v>
          </cell>
          <cell r="B567" t="str">
            <v>G1ST-CT-2001-00292</v>
          </cell>
          <cell r="C567" t="str">
            <v>1.1.3.-1.</v>
          </cell>
          <cell r="D567" t="str">
            <v>Exploratory Awards</v>
          </cell>
          <cell r="E567" t="str">
            <v>COST-EFFECTIVE PROCESS FOR HIGH-SPEED PRECISION WELDING OF ALUMINIUM-BASED CONSUMER PRODUCTS AND TRANSPORT APPLICATIONS</v>
          </cell>
          <cell r="F567">
            <v>30000</v>
          </cell>
          <cell r="G567">
            <v>22500</v>
          </cell>
          <cell r="I567">
            <v>2</v>
          </cell>
          <cell r="J567">
            <v>1</v>
          </cell>
          <cell r="K567" t="str">
            <v>Principal Contractor</v>
          </cell>
          <cell r="L567" t="str">
            <v>MOPRO AS</v>
          </cell>
          <cell r="M567" t="str">
            <v>Fosserveien 17</v>
          </cell>
          <cell r="N567" t="str">
            <v>1960</v>
          </cell>
          <cell r="O567" t="str">
            <v>LOEKEN</v>
          </cell>
          <cell r="P567" t="str">
            <v>NO</v>
          </cell>
          <cell r="R567">
            <v>0</v>
          </cell>
          <cell r="S567">
            <v>0</v>
          </cell>
          <cell r="T567" t="str">
            <v>OTH</v>
          </cell>
          <cell r="U567" t="str">
            <v>PRC</v>
          </cell>
          <cell r="V567" t="str">
            <v>BES</v>
          </cell>
        </row>
        <row r="568">
          <cell r="A568" t="str">
            <v>GROWTH</v>
          </cell>
          <cell r="B568" t="str">
            <v>G1ST-CT-2001-50065</v>
          </cell>
          <cell r="C568" t="str">
            <v>1.1.3.-1.</v>
          </cell>
          <cell r="D568" t="str">
            <v>Cooperative Research</v>
          </cell>
          <cell r="E568" t="str">
            <v>DEVELOPMENT OF OVERALL PRODUCT-SERVICE OF TAILOR-MADE PRODUCTS FOR REPAIRING OF CONCRETE AND MASONRY STRUCTURES IN EUROPE</v>
          </cell>
          <cell r="F568">
            <v>1162329</v>
          </cell>
          <cell r="G568">
            <v>581164</v>
          </cell>
          <cell r="H568">
            <v>36969</v>
          </cell>
          <cell r="I568">
            <v>8</v>
          </cell>
          <cell r="J568">
            <v>1</v>
          </cell>
          <cell r="K568" t="str">
            <v>Principal Contractor</v>
          </cell>
          <cell r="L568" t="str">
            <v>MILLAB CONSULT AS</v>
          </cell>
          <cell r="M568" t="str">
            <v>Nybyggervn. 15</v>
          </cell>
          <cell r="N568" t="str">
            <v>1084</v>
          </cell>
          <cell r="O568" t="str">
            <v>OSLO</v>
          </cell>
          <cell r="P568" t="str">
            <v>NO</v>
          </cell>
          <cell r="Q568" t="str">
            <v>N/A</v>
          </cell>
          <cell r="R568">
            <v>180948</v>
          </cell>
          <cell r="S568">
            <v>30118</v>
          </cell>
          <cell r="T568" t="str">
            <v>OTH</v>
          </cell>
          <cell r="U568" t="str">
            <v>PRC</v>
          </cell>
          <cell r="V568" t="str">
            <v>BES</v>
          </cell>
        </row>
        <row r="569">
          <cell r="A569" t="str">
            <v>GROWTH</v>
          </cell>
          <cell r="B569" t="str">
            <v>G1ST-CT-2001-50067</v>
          </cell>
          <cell r="C569" t="str">
            <v>1.1.3.-1.</v>
          </cell>
          <cell r="D569" t="str">
            <v>Cooperative Research</v>
          </cell>
          <cell r="E569" t="str">
            <v>INJECTION-MOULDED NEEDLE SYRINGES TO REMOVE 5 BILLION UNCONTROLLED AND LIFE-THREATENING INTRAVENOUS NEEDLES FROM PUBLIC USE &amp; WASTE STREAMS</v>
          </cell>
          <cell r="F569">
            <v>1499548</v>
          </cell>
          <cell r="G569">
            <v>749774</v>
          </cell>
          <cell r="H569">
            <v>37056</v>
          </cell>
          <cell r="I569">
            <v>9</v>
          </cell>
          <cell r="J569">
            <v>1</v>
          </cell>
          <cell r="K569" t="str">
            <v>Principal Contractor</v>
          </cell>
          <cell r="L569" t="str">
            <v>A.H. CONSULT</v>
          </cell>
          <cell r="M569" t="str">
            <v>Nordtrettenveien 16</v>
          </cell>
          <cell r="N569" t="str">
            <v>2635</v>
          </cell>
          <cell r="O569" t="str">
            <v>TRETTEN</v>
          </cell>
          <cell r="P569" t="str">
            <v>NO</v>
          </cell>
          <cell r="Q569" t="str">
            <v>N/A</v>
          </cell>
          <cell r="R569">
            <v>130620</v>
          </cell>
          <cell r="S569">
            <v>0</v>
          </cell>
          <cell r="T569" t="str">
            <v>OTH</v>
          </cell>
          <cell r="U569" t="str">
            <v>PRC</v>
          </cell>
          <cell r="V569" t="str">
            <v>BES</v>
          </cell>
        </row>
        <row r="570">
          <cell r="A570" t="str">
            <v>GROWTH</v>
          </cell>
          <cell r="B570" t="str">
            <v>G1ST-CT-2002-50171</v>
          </cell>
          <cell r="C570" t="str">
            <v>1.1.3.-1.</v>
          </cell>
          <cell r="D570" t="str">
            <v>Cooperative Research</v>
          </cell>
          <cell r="E570" t="str">
            <v>AN INNOVATIVE, OPTICALLY CLEAR VANDAL RESISTANT SYSTEM TO ENHANCE CCTV EFFECTIVENESS AND INCREASE THE SECURITY OF OUR CITIZENS</v>
          </cell>
          <cell r="F570">
            <v>1251314</v>
          </cell>
          <cell r="G570">
            <v>625657</v>
          </cell>
          <cell r="H570">
            <v>37319</v>
          </cell>
          <cell r="I570">
            <v>10</v>
          </cell>
          <cell r="J570">
            <v>2</v>
          </cell>
          <cell r="K570" t="str">
            <v>Principal Contractor</v>
          </cell>
          <cell r="L570" t="str">
            <v>ARWI MET A.S.</v>
          </cell>
          <cell r="M570" t="str">
            <v>Fabrikkveien 4</v>
          </cell>
          <cell r="N570" t="str">
            <v>2381</v>
          </cell>
          <cell r="O570" t="str">
            <v>BRUMUNDDAL</v>
          </cell>
          <cell r="P570" t="str">
            <v>NO</v>
          </cell>
          <cell r="R570">
            <v>0</v>
          </cell>
          <cell r="S570">
            <v>0</v>
          </cell>
          <cell r="T570" t="str">
            <v>OTH</v>
          </cell>
          <cell r="U570" t="str">
            <v>PRC</v>
          </cell>
          <cell r="V570" t="str">
            <v>BES</v>
          </cell>
        </row>
        <row r="571">
          <cell r="A571" t="str">
            <v>GROWTH</v>
          </cell>
          <cell r="B571" t="str">
            <v>G1ST-CT-2002-50171</v>
          </cell>
          <cell r="C571" t="str">
            <v>1.1.3.-1.</v>
          </cell>
          <cell r="D571" t="str">
            <v>Cooperative Research</v>
          </cell>
          <cell r="E571" t="str">
            <v>AN INNOVATIVE, OPTICALLY CLEAR VANDAL RESISTANT SYSTEM TO ENHANCE CCTV EFFECTIVENESS AND INCREASE THE SECURITY OF OUR CITIZENS</v>
          </cell>
          <cell r="F571">
            <v>1251314</v>
          </cell>
          <cell r="G571">
            <v>625657</v>
          </cell>
          <cell r="H571">
            <v>37319</v>
          </cell>
          <cell r="I571">
            <v>10</v>
          </cell>
          <cell r="K571" t="str">
            <v>RTD performers</v>
          </cell>
          <cell r="L571" t="str">
            <v xml:space="preserve">TEKNOLOGISK INSTITUTT
</v>
          </cell>
          <cell r="M571" t="str">
            <v>St. Hanshaugen, Akersveien 24 C</v>
          </cell>
          <cell r="N571" t="str">
            <v>0131</v>
          </cell>
          <cell r="O571" t="str">
            <v>OSLO</v>
          </cell>
          <cell r="P571" t="str">
            <v>NO</v>
          </cell>
          <cell r="Q571" t="str">
            <v>N/A</v>
          </cell>
          <cell r="R571">
            <v>236328</v>
          </cell>
          <cell r="S571">
            <v>236328</v>
          </cell>
          <cell r="T571" t="str">
            <v>REC</v>
          </cell>
          <cell r="U571" t="str">
            <v>PNP</v>
          </cell>
          <cell r="V571" t="str">
            <v>RPN</v>
          </cell>
        </row>
        <row r="572">
          <cell r="A572" t="str">
            <v>GROWTH</v>
          </cell>
          <cell r="B572" t="str">
            <v>G1ST-CT-2002-50199</v>
          </cell>
          <cell r="C572" t="str">
            <v>1.1.3.-1.</v>
          </cell>
          <cell r="D572" t="str">
            <v>Cooperative Research</v>
          </cell>
          <cell r="E572" t="str">
            <v>Environmental Management for Refurbishment integrated with Construction Project Management</v>
          </cell>
          <cell r="F572">
            <v>1538934</v>
          </cell>
          <cell r="G572">
            <v>768850</v>
          </cell>
          <cell r="H572">
            <v>37505</v>
          </cell>
          <cell r="I572">
            <v>14</v>
          </cell>
          <cell r="J572">
            <v>5</v>
          </cell>
          <cell r="K572" t="str">
            <v>Principal Contractor</v>
          </cell>
          <cell r="L572" t="str">
            <v>HOLTEPROSJEKT SOLUTION AS</v>
          </cell>
          <cell r="M572" t="str">
            <v>Thunes vei 2</v>
          </cell>
          <cell r="N572" t="str">
            <v>0203</v>
          </cell>
          <cell r="O572" t="str">
            <v>OSLO</v>
          </cell>
          <cell r="P572" t="str">
            <v>NO</v>
          </cell>
          <cell r="Q572" t="str">
            <v>N/A</v>
          </cell>
          <cell r="R572">
            <v>36950</v>
          </cell>
          <cell r="S572">
            <v>18475</v>
          </cell>
          <cell r="T572" t="str">
            <v>IND</v>
          </cell>
          <cell r="U572" t="str">
            <v>PRC</v>
          </cell>
          <cell r="V572" t="str">
            <v>BES</v>
          </cell>
        </row>
        <row r="573">
          <cell r="A573" t="str">
            <v>GROWTH</v>
          </cell>
          <cell r="B573" t="str">
            <v>G1ST-CT-2002-50199</v>
          </cell>
          <cell r="C573" t="str">
            <v>1.1.3.-1.</v>
          </cell>
          <cell r="D573" t="str">
            <v>Cooperative Research</v>
          </cell>
          <cell r="E573" t="str">
            <v>Environmental Management for Refurbishment integrated with Construction Project Management</v>
          </cell>
          <cell r="F573">
            <v>1538934</v>
          </cell>
          <cell r="G573">
            <v>768850</v>
          </cell>
          <cell r="H573">
            <v>37505</v>
          </cell>
          <cell r="I573">
            <v>14</v>
          </cell>
          <cell r="K573" t="str">
            <v>Principal Contractor</v>
          </cell>
          <cell r="L573" t="str">
            <v>ITET SYSTEM AS</v>
          </cell>
          <cell r="M573" t="str">
            <v>Plassmyra</v>
          </cell>
          <cell r="N573" t="str">
            <v>8041</v>
          </cell>
          <cell r="O573" t="str">
            <v>BODOE</v>
          </cell>
          <cell r="P573" t="str">
            <v>NO</v>
          </cell>
          <cell r="R573">
            <v>36950</v>
          </cell>
          <cell r="S573">
            <v>18475</v>
          </cell>
          <cell r="T573" t="str">
            <v>IND</v>
          </cell>
          <cell r="U573" t="str">
            <v>PRC</v>
          </cell>
          <cell r="V573" t="str">
            <v>BES</v>
          </cell>
        </row>
        <row r="574">
          <cell r="A574" t="str">
            <v>GROWTH</v>
          </cell>
          <cell r="B574" t="str">
            <v>G1ST-CT-2002-50199</v>
          </cell>
          <cell r="C574" t="str">
            <v>1.1.3.-1.</v>
          </cell>
          <cell r="D574" t="str">
            <v>Cooperative Research</v>
          </cell>
          <cell r="E574" t="str">
            <v>Environmental Management for Refurbishment integrated with Construction Project Management</v>
          </cell>
          <cell r="F574">
            <v>1538934</v>
          </cell>
          <cell r="G574">
            <v>768850</v>
          </cell>
          <cell r="H574">
            <v>37505</v>
          </cell>
          <cell r="I574">
            <v>14</v>
          </cell>
          <cell r="K574" t="str">
            <v>Prime Contractor</v>
          </cell>
          <cell r="L574" t="str">
            <v>MODERNE BYGGFORNYELSE A/S</v>
          </cell>
          <cell r="M574" t="str">
            <v>Brochmannsgate 9</v>
          </cell>
          <cell r="N574" t="str">
            <v>0470</v>
          </cell>
          <cell r="O574" t="str">
            <v>OSLO</v>
          </cell>
          <cell r="P574" t="str">
            <v>NO</v>
          </cell>
          <cell r="Q574" t="str">
            <v>N/A</v>
          </cell>
          <cell r="R574">
            <v>235250</v>
          </cell>
          <cell r="S574">
            <v>48000</v>
          </cell>
          <cell r="T574" t="str">
            <v>OTH</v>
          </cell>
          <cell r="U574" t="str">
            <v>PRC</v>
          </cell>
          <cell r="V574" t="str">
            <v>BES</v>
          </cell>
        </row>
        <row r="575">
          <cell r="A575" t="str">
            <v>GROWTH</v>
          </cell>
          <cell r="B575" t="str">
            <v>G1ST-CT-2002-50199</v>
          </cell>
          <cell r="C575" t="str">
            <v>1.1.3.-1.</v>
          </cell>
          <cell r="D575" t="str">
            <v>Cooperative Research</v>
          </cell>
          <cell r="E575" t="str">
            <v>Environmental Management for Refurbishment integrated with Construction Project Management</v>
          </cell>
          <cell r="F575">
            <v>1538934</v>
          </cell>
          <cell r="G575">
            <v>768850</v>
          </cell>
          <cell r="H575">
            <v>37505</v>
          </cell>
          <cell r="I575">
            <v>14</v>
          </cell>
          <cell r="K575" t="str">
            <v>RTD performers</v>
          </cell>
          <cell r="L575" t="str">
            <v>NORGES BYGGFORSKNINGSINSTITUTT  NBI</v>
          </cell>
          <cell r="M575" t="str">
            <v>Forskningsveien 3B Blindern</v>
          </cell>
          <cell r="N575" t="str">
            <v>0314</v>
          </cell>
          <cell r="O575" t="str">
            <v>OSLO</v>
          </cell>
          <cell r="P575" t="str">
            <v>NO</v>
          </cell>
          <cell r="Q575" t="str">
            <v>N/A</v>
          </cell>
          <cell r="R575">
            <v>242850</v>
          </cell>
          <cell r="S575">
            <v>242850</v>
          </cell>
          <cell r="T575" t="str">
            <v>REC</v>
          </cell>
          <cell r="U575" t="str">
            <v>PNP</v>
          </cell>
          <cell r="V575" t="str">
            <v>RPN</v>
          </cell>
        </row>
        <row r="576">
          <cell r="A576" t="str">
            <v>GROWTH</v>
          </cell>
          <cell r="B576" t="str">
            <v>G1ST-CT-2002-50199</v>
          </cell>
          <cell r="C576" t="str">
            <v>1.1.3.-1.</v>
          </cell>
          <cell r="D576" t="str">
            <v>Cooperative Research</v>
          </cell>
          <cell r="E576" t="str">
            <v>Environmental Management for Refurbishment integrated with Construction Project Management</v>
          </cell>
          <cell r="F576">
            <v>1538934</v>
          </cell>
          <cell r="G576">
            <v>768850</v>
          </cell>
          <cell r="H576">
            <v>37505</v>
          </cell>
          <cell r="I576">
            <v>14</v>
          </cell>
          <cell r="K576" t="str">
            <v>Principal Contractor</v>
          </cell>
          <cell r="L576" t="str">
            <v>TEKROM AS</v>
          </cell>
          <cell r="M576" t="str">
            <v>Elektroveien 2</v>
          </cell>
          <cell r="N576" t="str">
            <v>2050</v>
          </cell>
          <cell r="O576" t="str">
            <v>JESSHEIM</v>
          </cell>
          <cell r="P576" t="str">
            <v>NO</v>
          </cell>
          <cell r="R576">
            <v>150800</v>
          </cell>
          <cell r="S576">
            <v>0</v>
          </cell>
          <cell r="T576" t="str">
            <v>IND</v>
          </cell>
          <cell r="U576" t="str">
            <v>PRC</v>
          </cell>
          <cell r="V576" t="str">
            <v>BES</v>
          </cell>
        </row>
        <row r="577">
          <cell r="A577" t="str">
            <v>GROWTH</v>
          </cell>
          <cell r="B577" t="str">
            <v>G1ST-CT-2002-50204</v>
          </cell>
          <cell r="C577" t="str">
            <v>1.1.3.-1.</v>
          </cell>
          <cell r="D577" t="str">
            <v>Cooperative Research</v>
          </cell>
          <cell r="E577" t="str">
            <v>LOW-COST, FLUIDISED TUBE, FLASH MICROWAVE THERMAL OXIDISATION FOR RECYCLING OF USED FOUNDRY SAND INTO HIGH QUALITY BETA PHASE CORE SAND FOR USE BY SME CASTERS</v>
          </cell>
          <cell r="F577">
            <v>1006852</v>
          </cell>
          <cell r="G577">
            <v>499977</v>
          </cell>
          <cell r="H577">
            <v>37467</v>
          </cell>
          <cell r="I577">
            <v>7</v>
          </cell>
          <cell r="J577">
            <v>2</v>
          </cell>
          <cell r="K577" t="str">
            <v>Principal Contractor</v>
          </cell>
          <cell r="L577" t="str">
            <v>SPERRE STOPERI A/S</v>
          </cell>
          <cell r="M577" t="str">
            <v>Industrigt. 22</v>
          </cell>
          <cell r="N577" t="str">
            <v>2406</v>
          </cell>
          <cell r="O577" t="str">
            <v>ELVERUM</v>
          </cell>
          <cell r="P577" t="str">
            <v>NO</v>
          </cell>
          <cell r="R577">
            <v>88340</v>
          </cell>
          <cell r="S577">
            <v>0</v>
          </cell>
          <cell r="T577" t="str">
            <v>IND</v>
          </cell>
          <cell r="U577" t="str">
            <v>PRC</v>
          </cell>
          <cell r="V577" t="str">
            <v>BES</v>
          </cell>
        </row>
        <row r="578">
          <cell r="A578" t="str">
            <v>GROWTH</v>
          </cell>
          <cell r="B578" t="str">
            <v>G1ST-CT-2002-50204</v>
          </cell>
          <cell r="C578" t="str">
            <v>1.1.3.-1.</v>
          </cell>
          <cell r="D578" t="str">
            <v>Cooperative Research</v>
          </cell>
          <cell r="E578" t="str">
            <v>LOW-COST, FLUIDISED TUBE, FLASH MICROWAVE THERMAL OXIDISATION FOR RECYCLING OF USED FOUNDRY SAND INTO HIGH QUALITY BETA PHASE CORE SAND FOR USE BY SME CASTERS</v>
          </cell>
          <cell r="F578">
            <v>1006852</v>
          </cell>
          <cell r="G578">
            <v>499977</v>
          </cell>
          <cell r="H578">
            <v>37467</v>
          </cell>
          <cell r="I578">
            <v>7</v>
          </cell>
          <cell r="K578" t="str">
            <v>RTD performers</v>
          </cell>
          <cell r="L578" t="str">
            <v xml:space="preserve">TEKNOLOGISK INSTITUTT
</v>
          </cell>
          <cell r="M578" t="str">
            <v>St. Hanshaugen, Akersveien 24 C</v>
          </cell>
          <cell r="N578" t="str">
            <v>0131</v>
          </cell>
          <cell r="O578" t="str">
            <v>OSLO</v>
          </cell>
          <cell r="P578" t="str">
            <v>NO</v>
          </cell>
          <cell r="Q578" t="str">
            <v>N/A</v>
          </cell>
          <cell r="R578">
            <v>186305</v>
          </cell>
          <cell r="S578">
            <v>186305</v>
          </cell>
          <cell r="T578" t="str">
            <v>REC</v>
          </cell>
          <cell r="U578" t="str">
            <v>PNP</v>
          </cell>
          <cell r="V578" t="str">
            <v>RPN</v>
          </cell>
        </row>
        <row r="579">
          <cell r="A579" t="str">
            <v>GROWTH</v>
          </cell>
          <cell r="B579" t="str">
            <v>G1ST-CT-2002-50216</v>
          </cell>
          <cell r="C579" t="str">
            <v>1.1.3.-1.</v>
          </cell>
          <cell r="D579" t="str">
            <v>Cooperative Research</v>
          </cell>
          <cell r="E579" t="str">
            <v>Cleaning of Volatile Organic Compounds (VOC) Emission from Industrial Coating Activities</v>
          </cell>
          <cell r="F579">
            <v>1267160</v>
          </cell>
          <cell r="G579">
            <v>633021</v>
          </cell>
          <cell r="H579">
            <v>37522</v>
          </cell>
          <cell r="I579">
            <v>8</v>
          </cell>
          <cell r="J579">
            <v>3</v>
          </cell>
          <cell r="K579" t="str">
            <v>Principal Contractor</v>
          </cell>
          <cell r="L579" t="str">
            <v>APPLIED PLASMA PHYSICS AS</v>
          </cell>
          <cell r="M579" t="str">
            <v>Bedriftsveien 25</v>
          </cell>
          <cell r="N579" t="str">
            <v>4301</v>
          </cell>
          <cell r="O579" t="str">
            <v>SANDNES</v>
          </cell>
          <cell r="P579" t="str">
            <v>NO</v>
          </cell>
          <cell r="Q579" t="str">
            <v>N/A</v>
          </cell>
          <cell r="R579">
            <v>138660</v>
          </cell>
          <cell r="S579">
            <v>0</v>
          </cell>
          <cell r="T579" t="str">
            <v>IND</v>
          </cell>
          <cell r="U579" t="str">
            <v>PRC</v>
          </cell>
          <cell r="V579" t="str">
            <v>BES</v>
          </cell>
        </row>
        <row r="580">
          <cell r="A580" t="str">
            <v>GROWTH</v>
          </cell>
          <cell r="B580" t="str">
            <v>G1ST-CT-2002-50216</v>
          </cell>
          <cell r="C580" t="str">
            <v>1.1.3.-1.</v>
          </cell>
          <cell r="D580" t="str">
            <v>Cooperative Research</v>
          </cell>
          <cell r="E580" t="str">
            <v>Cleaning of Volatile Organic Compounds (VOC) Emission from Industrial Coating Activities</v>
          </cell>
          <cell r="F580">
            <v>1267160</v>
          </cell>
          <cell r="G580">
            <v>633021</v>
          </cell>
          <cell r="H580">
            <v>37522</v>
          </cell>
          <cell r="I580">
            <v>8</v>
          </cell>
          <cell r="K580" t="str">
            <v>Principal Contractor</v>
          </cell>
          <cell r="L580" t="str">
            <v>QVILLVENT A/S</v>
          </cell>
          <cell r="M580" t="str">
            <v>Salhussletta 1</v>
          </cell>
          <cell r="N580" t="str">
            <v>8900</v>
          </cell>
          <cell r="O580" t="str">
            <v>BROENNOEYSUND</v>
          </cell>
          <cell r="P580" t="str">
            <v>NO</v>
          </cell>
          <cell r="R580">
            <v>86400</v>
          </cell>
          <cell r="S580">
            <v>0</v>
          </cell>
          <cell r="T580" t="str">
            <v>IND</v>
          </cell>
          <cell r="U580" t="str">
            <v>PRC</v>
          </cell>
          <cell r="V580" t="str">
            <v>BES</v>
          </cell>
        </row>
        <row r="581">
          <cell r="A581" t="str">
            <v>GROWTH</v>
          </cell>
          <cell r="B581" t="str">
            <v>G1ST-CT-2002-50216</v>
          </cell>
          <cell r="C581" t="str">
            <v>1.1.3.-1.</v>
          </cell>
          <cell r="D581" t="str">
            <v>Cooperative Research</v>
          </cell>
          <cell r="E581" t="str">
            <v>Cleaning of Volatile Organic Compounds (VOC) Emission from Industrial Coating Activities</v>
          </cell>
          <cell r="F581">
            <v>1267160</v>
          </cell>
          <cell r="G581">
            <v>633021</v>
          </cell>
          <cell r="H581">
            <v>37522</v>
          </cell>
          <cell r="I581">
            <v>8</v>
          </cell>
          <cell r="K581" t="str">
            <v>RTD performers</v>
          </cell>
          <cell r="L581" t="str">
            <v xml:space="preserve">TEKNOLOGISK INSTITUTT
</v>
          </cell>
          <cell r="M581" t="str">
            <v>St. Hanshaugen, Akersveien 24 C</v>
          </cell>
          <cell r="N581" t="str">
            <v>0131</v>
          </cell>
          <cell r="O581" t="str">
            <v>OSLO</v>
          </cell>
          <cell r="P581" t="str">
            <v>NO</v>
          </cell>
          <cell r="Q581" t="str">
            <v>N/A</v>
          </cell>
          <cell r="R581">
            <v>398448</v>
          </cell>
          <cell r="S581">
            <v>398448</v>
          </cell>
          <cell r="T581" t="str">
            <v>REC</v>
          </cell>
          <cell r="U581" t="str">
            <v>PNP</v>
          </cell>
          <cell r="V581" t="str">
            <v>RPN</v>
          </cell>
        </row>
        <row r="582">
          <cell r="A582" t="str">
            <v>GROWTH</v>
          </cell>
          <cell r="B582" t="str">
            <v>G1ST-CT-2002-50217</v>
          </cell>
          <cell r="C582" t="str">
            <v>1.1.3.-1.</v>
          </cell>
          <cell r="D582" t="str">
            <v>Cooperative Research</v>
          </cell>
          <cell r="E582" t="str">
            <v>Higher Quality and Efficiency in Disinfecting through Plasma-UV-Source with High Flexibility in Geometry and Variable Wavelength</v>
          </cell>
          <cell r="F582">
            <v>1288929</v>
          </cell>
          <cell r="G582">
            <v>628576</v>
          </cell>
          <cell r="H582">
            <v>37574</v>
          </cell>
          <cell r="I582">
            <v>8</v>
          </cell>
          <cell r="J582">
            <v>1</v>
          </cell>
          <cell r="K582" t="str">
            <v>Principal Contractor</v>
          </cell>
          <cell r="L582" t="str">
            <v>NOVATEK AS</v>
          </cell>
          <cell r="M582" t="str">
            <v>Brobekkveien 104 G</v>
          </cell>
          <cell r="N582" t="str">
            <v>0582</v>
          </cell>
          <cell r="O582" t="str">
            <v>OSLO</v>
          </cell>
          <cell r="P582" t="str">
            <v>NO</v>
          </cell>
          <cell r="Q582" t="str">
            <v>N/A</v>
          </cell>
          <cell r="R582">
            <v>85988</v>
          </cell>
          <cell r="S582">
            <v>0</v>
          </cell>
          <cell r="T582" t="str">
            <v>IND</v>
          </cell>
          <cell r="U582" t="str">
            <v>PRC</v>
          </cell>
          <cell r="V582" t="str">
            <v>BES</v>
          </cell>
        </row>
        <row r="583">
          <cell r="A583" t="str">
            <v>GROWTH</v>
          </cell>
          <cell r="B583" t="str">
            <v>G1ST-CT-2002-50258</v>
          </cell>
          <cell r="C583" t="str">
            <v>1.1.3.-1.</v>
          </cell>
          <cell r="D583" t="str">
            <v>Cooperative Research</v>
          </cell>
          <cell r="E583" t="str">
            <v>Development of a new generation of lightweight and highly functional fire extinguishers of composite material and thermo plastics durable, easy to operate and to service.</v>
          </cell>
          <cell r="F583">
            <v>1298942</v>
          </cell>
          <cell r="G583">
            <v>629872</v>
          </cell>
          <cell r="H583">
            <v>37634</v>
          </cell>
          <cell r="I583">
            <v>8</v>
          </cell>
          <cell r="J583">
            <v>3</v>
          </cell>
          <cell r="K583" t="str">
            <v>Prime Contractor</v>
          </cell>
          <cell r="L583" t="str">
            <v>NESCO-UTECH  A.S</v>
          </cell>
          <cell r="M583" t="str">
            <v>Ryggeveien 260</v>
          </cell>
          <cell r="N583" t="str">
            <v>1580</v>
          </cell>
          <cell r="O583" t="str">
            <v>RYGGE</v>
          </cell>
          <cell r="P583" t="str">
            <v>NO</v>
          </cell>
          <cell r="R583">
            <v>139920</v>
          </cell>
          <cell r="S583">
            <v>0</v>
          </cell>
          <cell r="T583" t="str">
            <v>IND</v>
          </cell>
          <cell r="U583" t="str">
            <v>PRC</v>
          </cell>
          <cell r="V583" t="str">
            <v>BES</v>
          </cell>
        </row>
        <row r="584">
          <cell r="A584" t="str">
            <v>GROWTH</v>
          </cell>
          <cell r="B584" t="str">
            <v>G1ST-CT-2002-50258</v>
          </cell>
          <cell r="C584" t="str">
            <v>1.1.3.-1.</v>
          </cell>
          <cell r="D584" t="str">
            <v>Cooperative Research</v>
          </cell>
          <cell r="E584" t="str">
            <v>Development of a new generation of lightweight and highly functional fire extinguishers of composite material and thermo plastics durable, easy to operate and to service.</v>
          </cell>
          <cell r="F584">
            <v>1298942</v>
          </cell>
          <cell r="G584">
            <v>629872</v>
          </cell>
          <cell r="H584">
            <v>37634</v>
          </cell>
          <cell r="I584">
            <v>8</v>
          </cell>
          <cell r="K584" t="str">
            <v>Principal Contractor</v>
          </cell>
          <cell r="L584" t="str">
            <v>RAGASCO A.S.</v>
          </cell>
          <cell r="M584" t="str">
            <v>Engg 40</v>
          </cell>
          <cell r="N584" t="str">
            <v>2831</v>
          </cell>
          <cell r="O584" t="str">
            <v>RAUFOSS</v>
          </cell>
          <cell r="P584" t="str">
            <v>NO</v>
          </cell>
          <cell r="Q584" t="str">
            <v>N/A</v>
          </cell>
          <cell r="R584">
            <v>136600</v>
          </cell>
          <cell r="S584">
            <v>0</v>
          </cell>
          <cell r="T584" t="str">
            <v>IND</v>
          </cell>
          <cell r="U584" t="str">
            <v>PRC</v>
          </cell>
          <cell r="V584" t="str">
            <v>BES</v>
          </cell>
        </row>
        <row r="585">
          <cell r="A585" t="str">
            <v>GROWTH</v>
          </cell>
          <cell r="B585" t="str">
            <v>G1ST-CT-2002-50258</v>
          </cell>
          <cell r="C585" t="str">
            <v>1.1.3.-1.</v>
          </cell>
          <cell r="D585" t="str">
            <v>Cooperative Research</v>
          </cell>
          <cell r="E585" t="str">
            <v>Development of a new generation of lightweight and highly functional fire extinguishers of composite material and thermo plastics durable, easy to operate and to service.</v>
          </cell>
          <cell r="F585">
            <v>1298942</v>
          </cell>
          <cell r="G585">
            <v>629872</v>
          </cell>
          <cell r="H585">
            <v>37634</v>
          </cell>
          <cell r="I585">
            <v>8</v>
          </cell>
          <cell r="K585" t="str">
            <v>RTD performers</v>
          </cell>
          <cell r="L585" t="str">
            <v xml:space="preserve">TEKNOLOGISK INSTITUTT
</v>
          </cell>
          <cell r="M585" t="str">
            <v>St. Hanshaugen, Akersveien 24 C</v>
          </cell>
          <cell r="N585" t="str">
            <v>0131</v>
          </cell>
          <cell r="O585" t="str">
            <v>OSLO</v>
          </cell>
          <cell r="P585" t="str">
            <v>NO</v>
          </cell>
          <cell r="Q585" t="str">
            <v>N/A</v>
          </cell>
          <cell r="R585">
            <v>399428</v>
          </cell>
          <cell r="S585">
            <v>399428</v>
          </cell>
          <cell r="T585" t="str">
            <v>REC</v>
          </cell>
          <cell r="U585" t="str">
            <v>PNP</v>
          </cell>
          <cell r="V585" t="str">
            <v>RPN</v>
          </cell>
        </row>
        <row r="586">
          <cell r="A586" t="str">
            <v>GROWTH</v>
          </cell>
          <cell r="B586" t="str">
            <v>G1ST-CT-2002-50269</v>
          </cell>
          <cell r="C586" t="str">
            <v>1.1.3.-1.</v>
          </cell>
          <cell r="D586" t="str">
            <v>Cooperative Research</v>
          </cell>
          <cell r="E586" t="str">
            <v>Development of adaptive abrasive water jet removal method for hard coatings to replace environmentally dangerous chemical stripping</v>
          </cell>
          <cell r="F586">
            <v>1112980</v>
          </cell>
          <cell r="G586">
            <v>556490</v>
          </cell>
          <cell r="H586">
            <v>37670</v>
          </cell>
          <cell r="I586">
            <v>9</v>
          </cell>
          <cell r="J586">
            <v>1</v>
          </cell>
          <cell r="K586" t="str">
            <v>RTD performers</v>
          </cell>
          <cell r="L586" t="str">
            <v xml:space="preserve">TEKNOLOGISK INSTITUTT
</v>
          </cell>
          <cell r="M586" t="str">
            <v>St. Hanshaugen, Akersveien 24 C</v>
          </cell>
          <cell r="N586" t="str">
            <v>0131</v>
          </cell>
          <cell r="O586" t="str">
            <v>OSLO</v>
          </cell>
          <cell r="P586" t="str">
            <v>NO</v>
          </cell>
          <cell r="Q586" t="str">
            <v>N/A</v>
          </cell>
          <cell r="R586">
            <v>166718</v>
          </cell>
          <cell r="S586">
            <v>166718</v>
          </cell>
          <cell r="T586" t="str">
            <v>REC</v>
          </cell>
          <cell r="U586" t="str">
            <v>PNP</v>
          </cell>
          <cell r="V586" t="str">
            <v>RPN</v>
          </cell>
        </row>
        <row r="587">
          <cell r="A587" t="str">
            <v>GROWTH</v>
          </cell>
          <cell r="B587" t="str">
            <v>G1ST-CT-2002-50338</v>
          </cell>
          <cell r="C587" t="str">
            <v>1.1.3.-1.</v>
          </cell>
          <cell r="D587" t="str">
            <v>Cooperative Research</v>
          </cell>
          <cell r="E587" t="str">
            <v>Powerline data exchange for domestic and industrial automation based on UWB approach</v>
          </cell>
          <cell r="F587">
            <v>1183162</v>
          </cell>
          <cell r="G587">
            <v>591480</v>
          </cell>
          <cell r="I587">
            <v>10</v>
          </cell>
          <cell r="J587">
            <v>2</v>
          </cell>
          <cell r="K587" t="str">
            <v>Principal Contractor</v>
          </cell>
          <cell r="L587" t="str">
            <v>NOBO ELECTRO AS</v>
          </cell>
          <cell r="M587" t="str">
            <v>Havnegata 16</v>
          </cell>
          <cell r="N587" t="str">
            <v>7501</v>
          </cell>
          <cell r="O587" t="str">
            <v>STJOERDAL</v>
          </cell>
          <cell r="P587" t="str">
            <v>NO</v>
          </cell>
          <cell r="Q587" t="str">
            <v>N/A</v>
          </cell>
          <cell r="R587">
            <v>235700</v>
          </cell>
          <cell r="S587">
            <v>48000</v>
          </cell>
          <cell r="T587" t="str">
            <v>OTH</v>
          </cell>
          <cell r="U587" t="str">
            <v>PRC</v>
          </cell>
          <cell r="V587" t="str">
            <v>BES</v>
          </cell>
        </row>
        <row r="588">
          <cell r="A588" t="str">
            <v>GROWTH</v>
          </cell>
          <cell r="B588" t="str">
            <v>G1ST-CT-2002-50338</v>
          </cell>
          <cell r="C588" t="str">
            <v>1.1.3.-1.</v>
          </cell>
          <cell r="D588" t="str">
            <v>Cooperative Research</v>
          </cell>
          <cell r="E588" t="str">
            <v>Powerline data exchange for domestic and industrial automation based on UWB approach</v>
          </cell>
          <cell r="F588">
            <v>1183162</v>
          </cell>
          <cell r="G588">
            <v>591480</v>
          </cell>
          <cell r="I588">
            <v>10</v>
          </cell>
          <cell r="K588" t="str">
            <v>RTD performers</v>
          </cell>
          <cell r="L588" t="str">
            <v xml:space="preserve">SINTEF </v>
          </cell>
          <cell r="M588" t="str">
            <v>Strindveien  4</v>
          </cell>
          <cell r="N588" t="str">
            <v>7465</v>
          </cell>
          <cell r="O588" t="str">
            <v>TRONDHEIM</v>
          </cell>
          <cell r="P588" t="str">
            <v>NO</v>
          </cell>
          <cell r="R588">
            <v>196600</v>
          </cell>
          <cell r="S588">
            <v>196600</v>
          </cell>
          <cell r="T588" t="str">
            <v>REC</v>
          </cell>
          <cell r="U588" t="str">
            <v>PRC</v>
          </cell>
          <cell r="V588" t="str">
            <v>RPR</v>
          </cell>
        </row>
        <row r="589">
          <cell r="A589" t="str">
            <v>GROWTH</v>
          </cell>
          <cell r="B589" t="str">
            <v>G1TR-CT-2000-00007</v>
          </cell>
          <cell r="C589" t="str">
            <v>1.1.3.-1.</v>
          </cell>
          <cell r="D589" t="str">
            <v>Marie Curie Fellowships</v>
          </cell>
          <cell r="E589" t="str">
            <v>ENSURING RELIABLE FLOW OF MATERIALS IN PROCESSING OF PARTICULATE SOLIDS</v>
          </cell>
          <cell r="F589">
            <v>302016</v>
          </cell>
          <cell r="G589">
            <v>302016</v>
          </cell>
          <cell r="H589">
            <v>36712</v>
          </cell>
          <cell r="I589">
            <v>1</v>
          </cell>
          <cell r="J589">
            <v>1</v>
          </cell>
          <cell r="K589" t="str">
            <v>Prime Contractor -Host</v>
          </cell>
          <cell r="L589" t="str">
            <v>TEL-TEK TELEMARK TEKNISK INDUSTRIELLE UTVIKLINGSSENTER</v>
          </cell>
          <cell r="M589" t="str">
            <v>Kjoelnes Ring</v>
          </cell>
          <cell r="N589" t="str">
            <v>3914</v>
          </cell>
          <cell r="O589" t="str">
            <v>PORSGRUNN</v>
          </cell>
          <cell r="P589" t="str">
            <v>NO</v>
          </cell>
          <cell r="Q589" t="str">
            <v>N/A</v>
          </cell>
          <cell r="R589">
            <v>0</v>
          </cell>
          <cell r="S589">
            <v>0</v>
          </cell>
          <cell r="T589" t="str">
            <v>REC</v>
          </cell>
          <cell r="U589" t="str">
            <v>PRC</v>
          </cell>
          <cell r="V589" t="str">
            <v>RPR</v>
          </cell>
        </row>
        <row r="590">
          <cell r="A590" t="str">
            <v>GROWTH</v>
          </cell>
          <cell r="B590" t="str">
            <v>G3MA-CT-2002-04044</v>
          </cell>
          <cell r="C590" t="str">
            <v>1.1.3.-3.</v>
          </cell>
          <cell r="D590" t="str">
            <v>Classical Accompanying Measures</v>
          </cell>
          <cell r="E590" t="str">
            <v>Enhancement of Co-operation between Community and Nationally supported Research in the Maritime Industries (ENCONA)</v>
          </cell>
          <cell r="F590">
            <v>799932</v>
          </cell>
          <cell r="G590">
            <v>799932</v>
          </cell>
          <cell r="H590">
            <v>37580</v>
          </cell>
          <cell r="I590">
            <v>6</v>
          </cell>
          <cell r="J590">
            <v>1</v>
          </cell>
          <cell r="K590" t="str">
            <v>Principal Contractor</v>
          </cell>
          <cell r="L590" t="str">
            <v xml:space="preserve">MARINTEK </v>
          </cell>
          <cell r="N590" t="str">
            <v>7450</v>
          </cell>
          <cell r="O590" t="str">
            <v>TRONDHEIM</v>
          </cell>
          <cell r="P590" t="str">
            <v>NO</v>
          </cell>
          <cell r="R590">
            <v>143738</v>
          </cell>
          <cell r="S590">
            <v>143738</v>
          </cell>
          <cell r="T590" t="str">
            <v>REC</v>
          </cell>
          <cell r="U590" t="str">
            <v>PNP</v>
          </cell>
          <cell r="V590" t="str">
            <v>RPN</v>
          </cell>
        </row>
        <row r="591">
          <cell r="A591" t="str">
            <v>GROWTH</v>
          </cell>
          <cell r="B591" t="str">
            <v>G3RD-CT-1999-00013</v>
          </cell>
          <cell r="C591" t="str">
            <v>1.1.3.-3.</v>
          </cell>
          <cell r="D591" t="str">
            <v>Research Projects</v>
          </cell>
          <cell r="E591" t="str">
            <v>FAST LOW WASH MARITIME TRANSPORTATION (FLOWMART)</v>
          </cell>
          <cell r="F591">
            <v>3167348</v>
          </cell>
          <cell r="G591">
            <v>2071695</v>
          </cell>
          <cell r="H591">
            <v>36551</v>
          </cell>
          <cell r="I591">
            <v>12</v>
          </cell>
          <cell r="J591">
            <v>2</v>
          </cell>
          <cell r="K591" t="str">
            <v>Principal Contractor</v>
          </cell>
          <cell r="L591" t="str">
            <v>LUND, MOHR &amp; GIAEVER - ENGER MARIN AS</v>
          </cell>
          <cell r="N591" t="str">
            <v>5824</v>
          </cell>
          <cell r="O591" t="str">
            <v>BERGEN</v>
          </cell>
          <cell r="P591" t="str">
            <v>NO</v>
          </cell>
          <cell r="R591">
            <v>225216</v>
          </cell>
          <cell r="S591">
            <v>112608</v>
          </cell>
          <cell r="T591" t="str">
            <v>OTH</v>
          </cell>
          <cell r="U591" t="str">
            <v>PRC</v>
          </cell>
          <cell r="V591" t="str">
            <v>BES</v>
          </cell>
        </row>
        <row r="592">
          <cell r="A592" t="str">
            <v>GROWTH</v>
          </cell>
          <cell r="B592" t="str">
            <v>G3RD-CT-1999-00013</v>
          </cell>
          <cell r="C592" t="str">
            <v>1.1.3.-3.</v>
          </cell>
          <cell r="D592" t="str">
            <v>Research Projects</v>
          </cell>
          <cell r="E592" t="str">
            <v>FAST LOW WASH MARITIME TRANSPORTATION (FLOWMART)</v>
          </cell>
          <cell r="F592">
            <v>3167348</v>
          </cell>
          <cell r="G592">
            <v>2071695</v>
          </cell>
          <cell r="H592">
            <v>36551</v>
          </cell>
          <cell r="I592">
            <v>12</v>
          </cell>
          <cell r="K592" t="str">
            <v>Principal Contractor</v>
          </cell>
          <cell r="L592" t="str">
            <v xml:space="preserve">MARINTEK </v>
          </cell>
          <cell r="N592" t="str">
            <v>7450</v>
          </cell>
          <cell r="O592" t="str">
            <v>TRONDHEIM</v>
          </cell>
          <cell r="P592" t="str">
            <v>NO</v>
          </cell>
          <cell r="R592">
            <v>445244</v>
          </cell>
          <cell r="S592">
            <v>222622</v>
          </cell>
          <cell r="T592" t="str">
            <v>REC</v>
          </cell>
          <cell r="U592" t="str">
            <v>PNP</v>
          </cell>
          <cell r="V592" t="str">
            <v>RPN</v>
          </cell>
        </row>
        <row r="593">
          <cell r="A593" t="str">
            <v>GROWTH</v>
          </cell>
          <cell r="B593" t="str">
            <v>G3RD-CT-1999-00017</v>
          </cell>
          <cell r="C593" t="str">
            <v>1.1.3.-3.</v>
          </cell>
          <cell r="D593" t="str">
            <v>Research Projects</v>
          </cell>
          <cell r="E593" t="str">
            <v>Optimal Design and Implementation of Azimything Pods for a Safe and Efficient Propulsion Ships (OPTIPOD)</v>
          </cell>
          <cell r="F593">
            <v>5028709</v>
          </cell>
          <cell r="G593">
            <v>2879527</v>
          </cell>
          <cell r="H593">
            <v>36537</v>
          </cell>
          <cell r="I593">
            <v>14</v>
          </cell>
          <cell r="J593">
            <v>1</v>
          </cell>
          <cell r="K593" t="str">
            <v>Principal Contractor</v>
          </cell>
          <cell r="L593" t="str">
            <v>COLOR LINE MARINE AS</v>
          </cell>
          <cell r="M593" t="str">
            <v>Leif Weldingsvei 6</v>
          </cell>
          <cell r="N593" t="str">
            <v>3202</v>
          </cell>
          <cell r="O593" t="str">
            <v>SANDEFJORD</v>
          </cell>
          <cell r="P593" t="str">
            <v>NO</v>
          </cell>
          <cell r="Q593" t="str">
            <v>N/A</v>
          </cell>
          <cell r="R593">
            <v>68000</v>
          </cell>
          <cell r="S593">
            <v>34000</v>
          </cell>
          <cell r="T593" t="str">
            <v>OTH</v>
          </cell>
          <cell r="U593" t="str">
            <v>PRC</v>
          </cell>
          <cell r="V593" t="str">
            <v>BES</v>
          </cell>
        </row>
        <row r="594">
          <cell r="A594" t="str">
            <v>GROWTH</v>
          </cell>
          <cell r="B594" t="str">
            <v>G3RD-CT-1999-00026</v>
          </cell>
          <cell r="C594" t="str">
            <v>1.1.3.-3.</v>
          </cell>
          <cell r="D594" t="str">
            <v>Research Projects</v>
          </cell>
          <cell r="E594" t="str">
            <v>Model based initial and basic ship design (MOBISHIP)</v>
          </cell>
          <cell r="F594">
            <v>3480926</v>
          </cell>
          <cell r="G594">
            <v>1740462</v>
          </cell>
          <cell r="H594">
            <v>36546</v>
          </cell>
          <cell r="I594">
            <v>10</v>
          </cell>
          <cell r="J594">
            <v>1</v>
          </cell>
          <cell r="K594" t="str">
            <v>Principal Contractor</v>
          </cell>
          <cell r="L594" t="str">
            <v>DET NORSKE VERITAS A/S</v>
          </cell>
          <cell r="M594" t="str">
            <v>Veritasveien 1</v>
          </cell>
          <cell r="N594" t="str">
            <v>1322</v>
          </cell>
          <cell r="O594" t="str">
            <v>HOVIK</v>
          </cell>
          <cell r="P594" t="str">
            <v>NO</v>
          </cell>
          <cell r="Q594" t="str">
            <v>N/A</v>
          </cell>
          <cell r="R594">
            <v>415534</v>
          </cell>
          <cell r="S594">
            <v>207767</v>
          </cell>
          <cell r="T594" t="str">
            <v>IND</v>
          </cell>
          <cell r="U594" t="str">
            <v>PRC</v>
          </cell>
          <cell r="V594" t="str">
            <v>BES</v>
          </cell>
        </row>
        <row r="595">
          <cell r="A595" t="str">
            <v>GROWTH</v>
          </cell>
          <cell r="B595" t="str">
            <v>G3RD-CT-1999-00028</v>
          </cell>
          <cell r="C595" t="str">
            <v>1.1.3.-3.</v>
          </cell>
          <cell r="D595" t="str">
            <v>Research Projects</v>
          </cell>
          <cell r="E595" t="str">
            <v>HARMONISATION OF RULES AND DESIGN RATIONALE</v>
          </cell>
          <cell r="F595">
            <v>4227478</v>
          </cell>
          <cell r="G595">
            <v>2662000</v>
          </cell>
          <cell r="H595">
            <v>36651</v>
          </cell>
          <cell r="I595">
            <v>19</v>
          </cell>
          <cell r="J595">
            <v>1</v>
          </cell>
          <cell r="K595" t="str">
            <v>Prime Contractor</v>
          </cell>
          <cell r="L595" t="str">
            <v>DET NORSKE VERITAS A/S</v>
          </cell>
          <cell r="M595" t="str">
            <v>Veritasveien 1</v>
          </cell>
          <cell r="N595" t="str">
            <v>1322</v>
          </cell>
          <cell r="O595" t="str">
            <v>HOVIK</v>
          </cell>
          <cell r="P595" t="str">
            <v>NO</v>
          </cell>
          <cell r="Q595" t="str">
            <v>N/A</v>
          </cell>
          <cell r="R595">
            <v>457920</v>
          </cell>
          <cell r="S595">
            <v>134924</v>
          </cell>
          <cell r="T595" t="str">
            <v>IND</v>
          </cell>
          <cell r="U595" t="str">
            <v>PRC</v>
          </cell>
          <cell r="V595" t="str">
            <v>BES</v>
          </cell>
        </row>
        <row r="596">
          <cell r="A596" t="str">
            <v>GROWTH</v>
          </cell>
          <cell r="B596" t="str">
            <v>G3RD-CT-1999-00029</v>
          </cell>
          <cell r="C596" t="str">
            <v>1.1.3.-3.</v>
          </cell>
          <cell r="D596" t="str">
            <v>Research Projects</v>
          </cell>
          <cell r="E596" t="str">
            <v>First principles Design for Damage Resistance against Capsize</v>
          </cell>
          <cell r="F596">
            <v>3051306</v>
          </cell>
          <cell r="G596">
            <v>1800012</v>
          </cell>
          <cell r="H596">
            <v>36551</v>
          </cell>
          <cell r="I596">
            <v>13</v>
          </cell>
          <cell r="J596">
            <v>2</v>
          </cell>
          <cell r="K596" t="str">
            <v>Prime Contractor</v>
          </cell>
          <cell r="L596" t="str">
            <v>COLOR LINE MARINE AS</v>
          </cell>
          <cell r="M596" t="str">
            <v>Leif Weldingsvei 6</v>
          </cell>
          <cell r="N596" t="str">
            <v>3202</v>
          </cell>
          <cell r="O596" t="str">
            <v>SANDEFJORD</v>
          </cell>
          <cell r="P596" t="str">
            <v>NO</v>
          </cell>
          <cell r="Q596" t="str">
            <v>N/A</v>
          </cell>
          <cell r="R596">
            <v>197295</v>
          </cell>
          <cell r="S596">
            <v>98648</v>
          </cell>
          <cell r="T596" t="str">
            <v>OTH</v>
          </cell>
          <cell r="U596" t="str">
            <v>PRC</v>
          </cell>
          <cell r="V596" t="str">
            <v>BES</v>
          </cell>
        </row>
        <row r="597">
          <cell r="A597" t="str">
            <v>GROWTH</v>
          </cell>
          <cell r="B597" t="str">
            <v>G3RD-CT-1999-00029</v>
          </cell>
          <cell r="C597" t="str">
            <v>1.1.3.-3.</v>
          </cell>
          <cell r="D597" t="str">
            <v>Research Projects</v>
          </cell>
          <cell r="E597" t="str">
            <v>First principles Design for Damage Resistance against Capsize</v>
          </cell>
          <cell r="F597">
            <v>3051306</v>
          </cell>
          <cell r="G597">
            <v>1800012</v>
          </cell>
          <cell r="H597">
            <v>36551</v>
          </cell>
          <cell r="I597">
            <v>13</v>
          </cell>
          <cell r="K597" t="str">
            <v>Principal Contractor</v>
          </cell>
          <cell r="L597" t="str">
            <v>LUND, MOHR &amp; GIAEVER - ENGER MARIN AS</v>
          </cell>
          <cell r="N597" t="str">
            <v>5824</v>
          </cell>
          <cell r="O597" t="str">
            <v>BERGEN</v>
          </cell>
          <cell r="P597" t="str">
            <v>NO</v>
          </cell>
          <cell r="R597">
            <v>276782</v>
          </cell>
          <cell r="S597">
            <v>138391</v>
          </cell>
          <cell r="T597" t="str">
            <v>OTH</v>
          </cell>
          <cell r="U597" t="str">
            <v>PRC</v>
          </cell>
          <cell r="V597" t="str">
            <v>BES</v>
          </cell>
        </row>
        <row r="598">
          <cell r="A598" t="str">
            <v>GROWTH</v>
          </cell>
          <cell r="B598" t="str">
            <v>G3RD-CT-2000-00030</v>
          </cell>
          <cell r="C598" t="str">
            <v>1.1.3.-3.</v>
          </cell>
          <cell r="D598" t="str">
            <v>Research Projects</v>
          </cell>
          <cell r="E598" t="str">
            <v>Probabilistic Rules-Based Optimal Design of Ro-Ro Passenger Ships</v>
          </cell>
          <cell r="F598">
            <v>2747384</v>
          </cell>
          <cell r="G598">
            <v>1759800</v>
          </cell>
          <cell r="H598">
            <v>36586</v>
          </cell>
          <cell r="I598">
            <v>13</v>
          </cell>
          <cell r="J598">
            <v>2</v>
          </cell>
          <cell r="K598" t="str">
            <v>Principal Contractor</v>
          </cell>
          <cell r="L598" t="str">
            <v>DET NORSKE VERITAS A/S</v>
          </cell>
          <cell r="M598" t="str">
            <v>Veritasveien 1</v>
          </cell>
          <cell r="N598" t="str">
            <v>1322</v>
          </cell>
          <cell r="O598" t="str">
            <v>HOVIK</v>
          </cell>
          <cell r="P598" t="str">
            <v>NO</v>
          </cell>
          <cell r="Q598" t="str">
            <v>N/A</v>
          </cell>
          <cell r="R598">
            <v>50545</v>
          </cell>
          <cell r="S598">
            <v>25272</v>
          </cell>
          <cell r="T598" t="str">
            <v>IND</v>
          </cell>
          <cell r="U598" t="str">
            <v>PRC</v>
          </cell>
          <cell r="V598" t="str">
            <v>BES</v>
          </cell>
        </row>
        <row r="599">
          <cell r="A599" t="str">
            <v>GROWTH</v>
          </cell>
          <cell r="B599" t="str">
            <v>G3RD-CT-2000-00030</v>
          </cell>
          <cell r="C599" t="str">
            <v>1.1.3.-3.</v>
          </cell>
          <cell r="D599" t="str">
            <v>Research Projects</v>
          </cell>
          <cell r="E599" t="str">
            <v>Probabilistic Rules-Based Optimal Design of Ro-Ro Passenger Ships</v>
          </cell>
          <cell r="F599">
            <v>2747384</v>
          </cell>
          <cell r="G599">
            <v>1759800</v>
          </cell>
          <cell r="H599">
            <v>36586</v>
          </cell>
          <cell r="I599">
            <v>13</v>
          </cell>
          <cell r="K599" t="str">
            <v>Principal Contractor</v>
          </cell>
          <cell r="L599" t="str">
            <v>LUND, MOHR &amp; GIAEVER - ENGER MARIN AS</v>
          </cell>
          <cell r="N599" t="str">
            <v>5824</v>
          </cell>
          <cell r="O599" t="str">
            <v>BERGEN</v>
          </cell>
          <cell r="P599" t="str">
            <v>NO</v>
          </cell>
          <cell r="R599">
            <v>145400</v>
          </cell>
          <cell r="S599">
            <v>72700</v>
          </cell>
          <cell r="T599" t="str">
            <v>OTH</v>
          </cell>
          <cell r="U599" t="str">
            <v>PRC</v>
          </cell>
          <cell r="V599" t="str">
            <v>BES</v>
          </cell>
        </row>
        <row r="600">
          <cell r="A600" t="str">
            <v>GROWTH</v>
          </cell>
          <cell r="B600" t="str">
            <v>G3RD-CT-2000-00096</v>
          </cell>
          <cell r="C600" t="str">
            <v>1.1.3.-3.</v>
          </cell>
          <cell r="D600" t="str">
            <v>Research Projects</v>
          </cell>
          <cell r="E600" t="str">
            <v>Functional design and optimisation of ship hull forms (FANTASTIC)</v>
          </cell>
          <cell r="F600">
            <v>4941519</v>
          </cell>
          <cell r="G600">
            <v>2698780</v>
          </cell>
          <cell r="H600">
            <v>36695</v>
          </cell>
          <cell r="I600">
            <v>14</v>
          </cell>
          <cell r="J600">
            <v>1</v>
          </cell>
          <cell r="K600" t="str">
            <v>Principal Contractor</v>
          </cell>
          <cell r="L600" t="str">
            <v xml:space="preserve">SINTEF </v>
          </cell>
          <cell r="M600" t="str">
            <v>Strindveien  4</v>
          </cell>
          <cell r="N600" t="str">
            <v>7465</v>
          </cell>
          <cell r="O600" t="str">
            <v>TRONDHEIM</v>
          </cell>
          <cell r="P600" t="str">
            <v>NO</v>
          </cell>
          <cell r="R600">
            <v>364934</v>
          </cell>
          <cell r="S600">
            <v>182467</v>
          </cell>
          <cell r="T600" t="str">
            <v>REC</v>
          </cell>
          <cell r="U600" t="str">
            <v>PRC</v>
          </cell>
          <cell r="V600" t="str">
            <v>RPR</v>
          </cell>
        </row>
        <row r="601">
          <cell r="A601" t="str">
            <v>GROWTH</v>
          </cell>
          <cell r="B601" t="str">
            <v>G3RD-CT-2000-00101</v>
          </cell>
          <cell r="C601" t="str">
            <v>1.1.3.-3.</v>
          </cell>
          <cell r="D601" t="str">
            <v>Research Projects</v>
          </cell>
          <cell r="E601" t="str">
            <v>Bonding of lightweight materials for cost effective production of high speed craft and passenger ships (BONDSHIP)</v>
          </cell>
          <cell r="F601">
            <v>4568914</v>
          </cell>
          <cell r="G601">
            <v>2160000</v>
          </cell>
          <cell r="H601">
            <v>36606</v>
          </cell>
          <cell r="I601">
            <v>13</v>
          </cell>
          <cell r="J601">
            <v>1</v>
          </cell>
          <cell r="K601" t="str">
            <v>Prime Contractor</v>
          </cell>
          <cell r="L601" t="str">
            <v>DET NORSKE VERITAS A/S</v>
          </cell>
          <cell r="M601" t="str">
            <v>Veritasveien 1</v>
          </cell>
          <cell r="N601" t="str">
            <v>1322</v>
          </cell>
          <cell r="O601" t="str">
            <v>HOVIK</v>
          </cell>
          <cell r="P601" t="str">
            <v>NO</v>
          </cell>
          <cell r="Q601" t="str">
            <v>N/A</v>
          </cell>
          <cell r="R601">
            <v>673907</v>
          </cell>
          <cell r="S601">
            <v>336952</v>
          </cell>
          <cell r="T601" t="str">
            <v>IND</v>
          </cell>
          <cell r="U601" t="str">
            <v>PRC</v>
          </cell>
          <cell r="V601" t="str">
            <v>BES</v>
          </cell>
        </row>
        <row r="602">
          <cell r="A602" t="str">
            <v>GROWTH</v>
          </cell>
          <cell r="B602" t="str">
            <v>G3RD-CT-2000-00243</v>
          </cell>
          <cell r="C602" t="str">
            <v>1.1.3.-3.</v>
          </cell>
          <cell r="D602" t="str">
            <v>Research Projects</v>
          </cell>
          <cell r="E602" t="str">
            <v>STEAM INJECTED DIESEL ENGINE - STID</v>
          </cell>
          <cell r="F602">
            <v>1844408</v>
          </cell>
          <cell r="G602">
            <v>1080000</v>
          </cell>
          <cell r="H602">
            <v>36693</v>
          </cell>
          <cell r="I602">
            <v>4</v>
          </cell>
          <cell r="J602">
            <v>2</v>
          </cell>
          <cell r="K602" t="str">
            <v>Prime Contractor</v>
          </cell>
          <cell r="L602" t="str">
            <v xml:space="preserve">MARINTEK </v>
          </cell>
          <cell r="N602" t="str">
            <v>7450</v>
          </cell>
          <cell r="O602" t="str">
            <v>TRONDHEIM</v>
          </cell>
          <cell r="P602" t="str">
            <v>NO</v>
          </cell>
          <cell r="R602">
            <v>578556</v>
          </cell>
          <cell r="S602">
            <v>281000</v>
          </cell>
          <cell r="T602" t="str">
            <v>REC</v>
          </cell>
          <cell r="U602" t="str">
            <v>PNP</v>
          </cell>
          <cell r="V602" t="str">
            <v>RPN</v>
          </cell>
        </row>
        <row r="603">
          <cell r="A603" t="str">
            <v>GROWTH</v>
          </cell>
          <cell r="B603" t="str">
            <v>G3RD-CT-2000-00243</v>
          </cell>
          <cell r="C603" t="str">
            <v>1.1.3.-3.</v>
          </cell>
          <cell r="D603" t="str">
            <v>Research Projects</v>
          </cell>
          <cell r="E603" t="str">
            <v>STEAM INJECTED DIESEL ENGINE - STID</v>
          </cell>
          <cell r="F603">
            <v>1844408</v>
          </cell>
          <cell r="G603">
            <v>1080000</v>
          </cell>
          <cell r="H603">
            <v>36693</v>
          </cell>
          <cell r="I603">
            <v>4</v>
          </cell>
          <cell r="K603" t="str">
            <v>Principal Contractor</v>
          </cell>
          <cell r="L603" t="str">
            <v>NTNU</v>
          </cell>
          <cell r="M603" t="str">
            <v>Gloeshaugen</v>
          </cell>
          <cell r="N603" t="str">
            <v>7491</v>
          </cell>
          <cell r="O603" t="str">
            <v>TRONDHEIM</v>
          </cell>
          <cell r="P603" t="str">
            <v>NO</v>
          </cell>
          <cell r="R603">
            <v>127000</v>
          </cell>
          <cell r="S603">
            <v>127000</v>
          </cell>
          <cell r="T603" t="str">
            <v>HES</v>
          </cell>
          <cell r="U603" t="str">
            <v>GOV</v>
          </cell>
          <cell r="V603" t="str">
            <v>HES</v>
          </cell>
        </row>
        <row r="604">
          <cell r="A604" t="str">
            <v>GROWTH</v>
          </cell>
          <cell r="B604" t="str">
            <v>G3RD-CT-2000-00256</v>
          </cell>
          <cell r="C604" t="str">
            <v>1.1.3.-3.</v>
          </cell>
          <cell r="D604" t="str">
            <v>Research Projects</v>
          </cell>
          <cell r="E604" t="str">
            <v>ADVANCED COMPOSITE SANDWICH STEEL STRUCTURES (SANDWICH)</v>
          </cell>
          <cell r="F604">
            <v>3877702</v>
          </cell>
          <cell r="G604">
            <v>2349996</v>
          </cell>
          <cell r="H604">
            <v>36695</v>
          </cell>
          <cell r="I604">
            <v>13</v>
          </cell>
          <cell r="J604">
            <v>1</v>
          </cell>
          <cell r="K604" t="str">
            <v>Principal Contractor</v>
          </cell>
          <cell r="L604" t="str">
            <v>DET NORSKE VERITAS A/S</v>
          </cell>
          <cell r="M604" t="str">
            <v>Veritasveien 1</v>
          </cell>
          <cell r="N604" t="str">
            <v>1322</v>
          </cell>
          <cell r="O604" t="str">
            <v>HOVIK</v>
          </cell>
          <cell r="P604" t="str">
            <v>NO</v>
          </cell>
          <cell r="Q604" t="str">
            <v>N/A</v>
          </cell>
          <cell r="R604">
            <v>303869</v>
          </cell>
          <cell r="S604">
            <v>151934</v>
          </cell>
          <cell r="T604" t="str">
            <v>IND</v>
          </cell>
          <cell r="U604" t="str">
            <v>PRC</v>
          </cell>
          <cell r="V604" t="str">
            <v>BES</v>
          </cell>
        </row>
        <row r="605">
          <cell r="A605" t="str">
            <v>GROWTH</v>
          </cell>
          <cell r="B605" t="str">
            <v>G3RD-CT-2000-00269</v>
          </cell>
          <cell r="C605" t="str">
            <v>1.1.3.-3.</v>
          </cell>
          <cell r="D605" t="str">
            <v>Research Projects</v>
          </cell>
          <cell r="E605" t="str">
            <v>Autonomous Light Intervention Vehicle</v>
          </cell>
          <cell r="F605">
            <v>4420230</v>
          </cell>
          <cell r="G605">
            <v>2449503</v>
          </cell>
          <cell r="H605">
            <v>36888</v>
          </cell>
          <cell r="I605">
            <v>5</v>
          </cell>
          <cell r="J605">
            <v>1</v>
          </cell>
          <cell r="K605" t="str">
            <v>Principal Contractor</v>
          </cell>
          <cell r="L605" t="str">
            <v>HITEC SUBSEA AS</v>
          </cell>
          <cell r="M605" t="str">
            <v>Lagerveien 8</v>
          </cell>
          <cell r="N605" t="str">
            <v>4033</v>
          </cell>
          <cell r="O605" t="str">
            <v>FORUS</v>
          </cell>
          <cell r="P605" t="str">
            <v>NO</v>
          </cell>
          <cell r="Q605" t="str">
            <v>N/A</v>
          </cell>
          <cell r="R605">
            <v>1297115</v>
          </cell>
          <cell r="S605">
            <v>648558</v>
          </cell>
          <cell r="T605" t="str">
            <v>OTH</v>
          </cell>
          <cell r="U605" t="str">
            <v>PRC</v>
          </cell>
          <cell r="V605" t="str">
            <v>BES</v>
          </cell>
        </row>
        <row r="606">
          <cell r="A606" t="str">
            <v>GROWTH</v>
          </cell>
          <cell r="B606" t="str">
            <v>G3RD-CT-2000-00271</v>
          </cell>
          <cell r="C606" t="str">
            <v>1.1.3.-3.</v>
          </cell>
          <cell r="D606" t="str">
            <v>Research Projects</v>
          </cell>
          <cell r="E606" t="str">
            <v>SAFE FLOating offshore structures under impact loading of shipped green water and Waves (SAFE-FLOW)</v>
          </cell>
          <cell r="F606">
            <v>1662689</v>
          </cell>
          <cell r="G606">
            <v>899846</v>
          </cell>
          <cell r="H606">
            <v>36889</v>
          </cell>
          <cell r="I606">
            <v>10</v>
          </cell>
          <cell r="J606">
            <v>2</v>
          </cell>
          <cell r="K606" t="str">
            <v>Principal Contractor</v>
          </cell>
          <cell r="L606" t="str">
            <v>CORROCEAN ASA</v>
          </cell>
          <cell r="M606" t="str">
            <v>Teglgaarden, Hornebergveien 7</v>
          </cell>
          <cell r="N606" t="str">
            <v>7485</v>
          </cell>
          <cell r="O606" t="str">
            <v>TRONDHEIM</v>
          </cell>
          <cell r="P606" t="str">
            <v>NO</v>
          </cell>
          <cell r="R606">
            <v>214980</v>
          </cell>
          <cell r="S606">
            <v>107490</v>
          </cell>
          <cell r="T606" t="str">
            <v>OTH</v>
          </cell>
          <cell r="U606" t="str">
            <v>PRC</v>
          </cell>
          <cell r="V606" t="str">
            <v>BES</v>
          </cell>
        </row>
        <row r="607">
          <cell r="A607" t="str">
            <v>GROWTH</v>
          </cell>
          <cell r="B607" t="str">
            <v>G3RD-CT-2000-00271</v>
          </cell>
          <cell r="C607" t="str">
            <v>1.1.3.-3.</v>
          </cell>
          <cell r="D607" t="str">
            <v>Research Projects</v>
          </cell>
          <cell r="E607" t="str">
            <v>SAFE FLOating offshore structures under impact loading of shipped green water and Waves (SAFE-FLOW)</v>
          </cell>
          <cell r="F607">
            <v>1662689</v>
          </cell>
          <cell r="G607">
            <v>899846</v>
          </cell>
          <cell r="H607">
            <v>36889</v>
          </cell>
          <cell r="I607">
            <v>10</v>
          </cell>
          <cell r="K607" t="str">
            <v>Principal Contractor</v>
          </cell>
          <cell r="L607" t="str">
            <v>OFFSHORE DESIGN AS</v>
          </cell>
          <cell r="M607" t="str">
            <v>Claude Monets alle 5</v>
          </cell>
          <cell r="N607" t="str">
            <v>1338</v>
          </cell>
          <cell r="O607" t="str">
            <v>SANDVIKA</v>
          </cell>
          <cell r="P607" t="str">
            <v>NO</v>
          </cell>
          <cell r="R607">
            <v>214980</v>
          </cell>
          <cell r="S607">
            <v>107490</v>
          </cell>
          <cell r="T607" t="str">
            <v>OTH</v>
          </cell>
          <cell r="U607" t="str">
            <v>PRC</v>
          </cell>
          <cell r="V607" t="str">
            <v>BES</v>
          </cell>
        </row>
        <row r="608">
          <cell r="A608" t="str">
            <v>GROWTH</v>
          </cell>
          <cell r="B608" t="str">
            <v>G3RD-CT-2000-00285</v>
          </cell>
          <cell r="C608" t="str">
            <v>1.1.3.-3.</v>
          </cell>
          <cell r="D608" t="str">
            <v>Research Projects</v>
          </cell>
          <cell r="E608" t="str">
            <v>Augmented reality for Remotely Operated Vehicles based on 3D acoustical and optical sensors for underwater inspection and survey</v>
          </cell>
          <cell r="F608">
            <v>2417301</v>
          </cell>
          <cell r="G608">
            <v>1349944</v>
          </cell>
          <cell r="H608">
            <v>36867</v>
          </cell>
          <cell r="I608">
            <v>7</v>
          </cell>
          <cell r="J608">
            <v>3</v>
          </cell>
          <cell r="K608" t="str">
            <v>Prime Contractor</v>
          </cell>
          <cell r="L608" t="str">
            <v>OMNITECH AS</v>
          </cell>
          <cell r="M608" t="str">
            <v>Nedre Aastveit 12</v>
          </cell>
          <cell r="N608" t="str">
            <v>5083</v>
          </cell>
          <cell r="O608" t="str">
            <v>OVRE ERVIK</v>
          </cell>
          <cell r="P608" t="str">
            <v>NO</v>
          </cell>
          <cell r="Q608" t="str">
            <v>N/A</v>
          </cell>
          <cell r="R608">
            <v>588422</v>
          </cell>
          <cell r="S608">
            <v>294208</v>
          </cell>
          <cell r="T608" t="str">
            <v>OTH</v>
          </cell>
          <cell r="U608" t="str">
            <v>PRC</v>
          </cell>
          <cell r="V608" t="str">
            <v>BES</v>
          </cell>
        </row>
        <row r="609">
          <cell r="A609" t="str">
            <v>GROWTH</v>
          </cell>
          <cell r="B609" t="str">
            <v>G3RD-CT-2000-00285</v>
          </cell>
          <cell r="C609" t="str">
            <v>1.1.3.-3.</v>
          </cell>
          <cell r="D609" t="str">
            <v>Research Projects</v>
          </cell>
          <cell r="E609" t="str">
            <v>Augmented reality for Remotely Operated Vehicles based on 3D acoustical and optical sensors for underwater inspection and survey</v>
          </cell>
          <cell r="F609">
            <v>2417301</v>
          </cell>
          <cell r="G609">
            <v>1349944</v>
          </cell>
          <cell r="H609">
            <v>36867</v>
          </cell>
          <cell r="I609">
            <v>7</v>
          </cell>
          <cell r="K609" t="str">
            <v>Principal Contractor</v>
          </cell>
          <cell r="L609" t="str">
            <v>RACAL SURVEY NORGE AS</v>
          </cell>
          <cell r="M609" t="str">
            <v>Nygaardsviken 1</v>
          </cell>
          <cell r="N609" t="str">
            <v>05164</v>
          </cell>
          <cell r="O609" t="str">
            <v>LAKSEVAAG</v>
          </cell>
          <cell r="P609" t="str">
            <v>NO</v>
          </cell>
          <cell r="Q609" t="str">
            <v>N/A</v>
          </cell>
          <cell r="R609">
            <v>434709</v>
          </cell>
          <cell r="S609">
            <v>217354</v>
          </cell>
          <cell r="T609" t="str">
            <v>OTH</v>
          </cell>
          <cell r="U609" t="str">
            <v>PRC</v>
          </cell>
          <cell r="V609" t="str">
            <v>BES</v>
          </cell>
        </row>
        <row r="610">
          <cell r="A610" t="str">
            <v>GROWTH</v>
          </cell>
          <cell r="B610" t="str">
            <v>G3RD-CT-2000-00285</v>
          </cell>
          <cell r="C610" t="str">
            <v>1.1.3.-3.</v>
          </cell>
          <cell r="D610" t="str">
            <v>Research Projects</v>
          </cell>
          <cell r="E610" t="str">
            <v>Augmented reality for Remotely Operated Vehicles based on 3D acoustical and optical sensors for underwater inspection and survey</v>
          </cell>
          <cell r="F610">
            <v>2417301</v>
          </cell>
          <cell r="G610">
            <v>1349944</v>
          </cell>
          <cell r="H610">
            <v>36867</v>
          </cell>
          <cell r="I610">
            <v>7</v>
          </cell>
          <cell r="K610" t="str">
            <v>Principal Contractor</v>
          </cell>
          <cell r="L610" t="str">
            <v>THALES GEOSOLUTIONS NORGE AS</v>
          </cell>
          <cell r="M610" t="str">
            <v>Nygaardsviken 1</v>
          </cell>
          <cell r="N610" t="str">
            <v>5164</v>
          </cell>
          <cell r="O610" t="str">
            <v>LAKSEVAAG</v>
          </cell>
          <cell r="P610" t="str">
            <v>NO</v>
          </cell>
          <cell r="R610">
            <v>434709</v>
          </cell>
          <cell r="S610">
            <v>217354</v>
          </cell>
          <cell r="T610" t="str">
            <v>OTH</v>
          </cell>
          <cell r="U610" t="str">
            <v>PRC</v>
          </cell>
          <cell r="V610" t="str">
            <v>BES</v>
          </cell>
        </row>
        <row r="611">
          <cell r="A611" t="str">
            <v>GROWTH</v>
          </cell>
          <cell r="B611" t="str">
            <v>G3RD-CT-2000-00290</v>
          </cell>
          <cell r="C611" t="str">
            <v>1.1.3.-3.</v>
          </cell>
          <cell r="D611" t="str">
            <v>Research Projects</v>
          </cell>
          <cell r="E611" t="str">
            <v>Development of Innovatrice Structural Concepts for Advanced Passenger Vessels (DISCO)</v>
          </cell>
          <cell r="F611">
            <v>3832303</v>
          </cell>
          <cell r="G611">
            <v>2047522</v>
          </cell>
          <cell r="H611">
            <v>36915</v>
          </cell>
          <cell r="I611">
            <v>10</v>
          </cell>
          <cell r="J611">
            <v>1</v>
          </cell>
          <cell r="K611" t="str">
            <v>Principal Contractor</v>
          </cell>
          <cell r="L611" t="str">
            <v>DET NORSKE VERITAS A/S</v>
          </cell>
          <cell r="M611" t="str">
            <v>Veritasveien 1</v>
          </cell>
          <cell r="N611" t="str">
            <v>1322</v>
          </cell>
          <cell r="O611" t="str">
            <v>HOVIK</v>
          </cell>
          <cell r="P611" t="str">
            <v>NO</v>
          </cell>
          <cell r="Q611" t="str">
            <v>N/A</v>
          </cell>
          <cell r="R611">
            <v>160213</v>
          </cell>
          <cell r="S611">
            <v>80106</v>
          </cell>
          <cell r="T611" t="str">
            <v>IND</v>
          </cell>
          <cell r="U611" t="str">
            <v>PRC</v>
          </cell>
          <cell r="V611" t="str">
            <v>BES</v>
          </cell>
        </row>
        <row r="612">
          <cell r="A612" t="str">
            <v>GROWTH</v>
          </cell>
          <cell r="B612" t="str">
            <v>G3RD-CT-2000-00308</v>
          </cell>
          <cell r="C612" t="str">
            <v>1.1.3.-3.</v>
          </cell>
          <cell r="D612" t="str">
            <v>Research Projects</v>
          </cell>
          <cell r="E612" t="str">
            <v>COMPUTATIONAL FLUID DYNAMICS FOR THE DESIGN OF OFFSHORE PRODUCTIONS SYSTEMS</v>
          </cell>
          <cell r="F612">
            <v>2994571</v>
          </cell>
          <cell r="G612">
            <v>1738381</v>
          </cell>
          <cell r="H612">
            <v>37026</v>
          </cell>
          <cell r="I612">
            <v>13</v>
          </cell>
          <cell r="J612">
            <v>4</v>
          </cell>
          <cell r="K612" t="str">
            <v>Principal Contractor</v>
          </cell>
          <cell r="L612" t="str">
            <v>AKER ENGINEERING AS</v>
          </cell>
          <cell r="M612" t="str">
            <v>Lilleakerveien 8</v>
          </cell>
          <cell r="N612" t="str">
            <v>0216</v>
          </cell>
          <cell r="O612" t="str">
            <v>OSLO</v>
          </cell>
          <cell r="P612" t="str">
            <v>NO</v>
          </cell>
          <cell r="Q612" t="str">
            <v>N/A</v>
          </cell>
          <cell r="R612">
            <v>107750</v>
          </cell>
          <cell r="S612">
            <v>53875</v>
          </cell>
          <cell r="T612" t="str">
            <v>OTH</v>
          </cell>
          <cell r="U612" t="str">
            <v>PRC</v>
          </cell>
          <cell r="V612" t="str">
            <v>BES</v>
          </cell>
        </row>
        <row r="613">
          <cell r="A613" t="str">
            <v>GROWTH</v>
          </cell>
          <cell r="B613" t="str">
            <v>G3RD-CT-2000-00308</v>
          </cell>
          <cell r="C613" t="str">
            <v>1.1.3.-3.</v>
          </cell>
          <cell r="D613" t="str">
            <v>Research Projects</v>
          </cell>
          <cell r="E613" t="str">
            <v>COMPUTATIONAL FLUID DYNAMICS FOR THE DESIGN OF OFFSHORE PRODUCTIONS SYSTEMS</v>
          </cell>
          <cell r="F613">
            <v>2994571</v>
          </cell>
          <cell r="G613">
            <v>1738381</v>
          </cell>
          <cell r="H613">
            <v>37026</v>
          </cell>
          <cell r="I613">
            <v>13</v>
          </cell>
          <cell r="K613" t="str">
            <v>Principal Contractor</v>
          </cell>
          <cell r="L613" t="str">
            <v>DET NORSKE VERITAS A/S</v>
          </cell>
          <cell r="M613" t="str">
            <v>Veritasveien 1</v>
          </cell>
          <cell r="N613" t="str">
            <v>1322</v>
          </cell>
          <cell r="O613" t="str">
            <v>HOVIK</v>
          </cell>
          <cell r="P613" t="str">
            <v>NO</v>
          </cell>
          <cell r="Q613" t="str">
            <v>N/A</v>
          </cell>
          <cell r="R613">
            <v>420518</v>
          </cell>
          <cell r="S613">
            <v>210259</v>
          </cell>
          <cell r="T613" t="str">
            <v>IND</v>
          </cell>
          <cell r="U613" t="str">
            <v>PRC</v>
          </cell>
          <cell r="V613" t="str">
            <v>BES</v>
          </cell>
        </row>
        <row r="614">
          <cell r="A614" t="str">
            <v>GROWTH</v>
          </cell>
          <cell r="B614" t="str">
            <v>G3RD-CT-2000-00308</v>
          </cell>
          <cell r="C614" t="str">
            <v>1.1.3.-3.</v>
          </cell>
          <cell r="D614" t="str">
            <v>Research Projects</v>
          </cell>
          <cell r="E614" t="str">
            <v>COMPUTATIONAL FLUID DYNAMICS FOR THE DESIGN OF OFFSHORE PRODUCTIONS SYSTEMS</v>
          </cell>
          <cell r="F614">
            <v>2994571</v>
          </cell>
          <cell r="G614">
            <v>1738381</v>
          </cell>
          <cell r="H614">
            <v>37026</v>
          </cell>
          <cell r="I614">
            <v>13</v>
          </cell>
          <cell r="K614" t="str">
            <v>Principal Contractor</v>
          </cell>
          <cell r="L614" t="str">
            <v>LUND, MOHR &amp; GIAEVER - ENGER MARIN AS</v>
          </cell>
          <cell r="N614" t="str">
            <v>5824</v>
          </cell>
          <cell r="O614" t="str">
            <v>BERGEN</v>
          </cell>
          <cell r="P614" t="str">
            <v>NO</v>
          </cell>
          <cell r="R614">
            <v>107500</v>
          </cell>
          <cell r="S614">
            <v>53750</v>
          </cell>
          <cell r="T614" t="str">
            <v>OTH</v>
          </cell>
          <cell r="U614" t="str">
            <v>PRC</v>
          </cell>
          <cell r="V614" t="str">
            <v>BES</v>
          </cell>
        </row>
        <row r="615">
          <cell r="A615" t="str">
            <v>GROWTH</v>
          </cell>
          <cell r="B615" t="str">
            <v>G3RD-CT-2000-00308</v>
          </cell>
          <cell r="C615" t="str">
            <v>1.1.3.-3.</v>
          </cell>
          <cell r="D615" t="str">
            <v>Research Projects</v>
          </cell>
          <cell r="E615" t="str">
            <v>COMPUTATIONAL FLUID DYNAMICS FOR THE DESIGN OF OFFSHORE PRODUCTIONS SYSTEMS</v>
          </cell>
          <cell r="F615">
            <v>2994571</v>
          </cell>
          <cell r="G615">
            <v>1738381</v>
          </cell>
          <cell r="H615">
            <v>37026</v>
          </cell>
          <cell r="I615">
            <v>13</v>
          </cell>
          <cell r="K615" t="str">
            <v>Principal Contractor</v>
          </cell>
          <cell r="L615" t="str">
            <v>STATOIL ASA</v>
          </cell>
          <cell r="M615" t="str">
            <v>Postuttak, Research Center</v>
          </cell>
          <cell r="N615" t="str">
            <v>7002</v>
          </cell>
          <cell r="O615" t="str">
            <v>TRONDHEIM</v>
          </cell>
          <cell r="P615" t="str">
            <v>NO</v>
          </cell>
          <cell r="Q615" t="str">
            <v>N/A</v>
          </cell>
          <cell r="R615">
            <v>124288</v>
          </cell>
          <cell r="S615">
            <v>62144</v>
          </cell>
          <cell r="T615" t="str">
            <v>IND</v>
          </cell>
          <cell r="U615" t="str">
            <v>PRC</v>
          </cell>
          <cell r="V615" t="str">
            <v>BES</v>
          </cell>
        </row>
        <row r="616">
          <cell r="A616" t="str">
            <v>GROWTH</v>
          </cell>
          <cell r="B616" t="str">
            <v>G3RD-CT-2000-00329</v>
          </cell>
          <cell r="C616" t="str">
            <v>1.1.3.-3.</v>
          </cell>
          <cell r="D616" t="str">
            <v>Research Projects</v>
          </cell>
          <cell r="E616" t="str">
            <v>Intelligent hull monitoring systems for reduced risk of structural failures, spill to the sea, damage to cargo, and for improved passenger safety and comfort (HullMon+)</v>
          </cell>
          <cell r="F616">
            <v>4034009</v>
          </cell>
          <cell r="G616">
            <v>2016993</v>
          </cell>
          <cell r="H616">
            <v>36922</v>
          </cell>
          <cell r="I616">
            <v>16</v>
          </cell>
          <cell r="J616">
            <v>7</v>
          </cell>
          <cell r="K616" t="str">
            <v>Principal Contractor</v>
          </cell>
          <cell r="L616" t="str">
            <v>DET NORSKE VERITAS A/S</v>
          </cell>
          <cell r="M616" t="str">
            <v>Veritasveien 1</v>
          </cell>
          <cell r="N616" t="str">
            <v>1322</v>
          </cell>
          <cell r="O616" t="str">
            <v>HOVIK</v>
          </cell>
          <cell r="P616" t="str">
            <v>NO</v>
          </cell>
          <cell r="Q616" t="str">
            <v>N/A</v>
          </cell>
          <cell r="R616">
            <v>24736</v>
          </cell>
          <cell r="S616">
            <v>12367</v>
          </cell>
          <cell r="T616" t="str">
            <v>IND</v>
          </cell>
          <cell r="U616" t="str">
            <v>PRC</v>
          </cell>
          <cell r="V616" t="str">
            <v>BES</v>
          </cell>
        </row>
        <row r="617">
          <cell r="A617" t="str">
            <v>GROWTH</v>
          </cell>
          <cell r="B617" t="str">
            <v>G3RD-CT-2000-00329</v>
          </cell>
          <cell r="C617" t="str">
            <v>1.1.3.-3.</v>
          </cell>
          <cell r="D617" t="str">
            <v>Research Projects</v>
          </cell>
          <cell r="E617" t="str">
            <v>Intelligent hull monitoring systems for reduced risk of structural failures, spill to the sea, damage to cargo, and for improved passenger safety and comfort (HullMon+)</v>
          </cell>
          <cell r="F617">
            <v>4034009</v>
          </cell>
          <cell r="G617">
            <v>2016993</v>
          </cell>
          <cell r="H617">
            <v>36922</v>
          </cell>
          <cell r="I617">
            <v>16</v>
          </cell>
          <cell r="K617" t="str">
            <v>Principal Contractor</v>
          </cell>
          <cell r="L617" t="str">
            <v>IUM SHIPMANAGEMENT AS</v>
          </cell>
          <cell r="M617" t="str">
            <v>Storgaten 90</v>
          </cell>
          <cell r="N617" t="str">
            <v>4890</v>
          </cell>
          <cell r="O617" t="str">
            <v>GRIMSTAD</v>
          </cell>
          <cell r="P617" t="str">
            <v>NO</v>
          </cell>
          <cell r="Q617" t="str">
            <v>N/A</v>
          </cell>
          <cell r="R617">
            <v>93788</v>
          </cell>
          <cell r="S617">
            <v>46894</v>
          </cell>
          <cell r="T617" t="str">
            <v>OTH</v>
          </cell>
          <cell r="U617" t="str">
            <v>PRC</v>
          </cell>
          <cell r="V617" t="str">
            <v>BES</v>
          </cell>
        </row>
        <row r="618">
          <cell r="A618" t="str">
            <v>GROWTH</v>
          </cell>
          <cell r="B618" t="str">
            <v>G3RD-CT-2000-00329</v>
          </cell>
          <cell r="C618" t="str">
            <v>1.1.3.-3.</v>
          </cell>
          <cell r="D618" t="str">
            <v>Research Projects</v>
          </cell>
          <cell r="E618" t="str">
            <v>Intelligent hull monitoring systems for reduced risk of structural failures, spill to the sea, damage to cargo, and for improved passenger safety and comfort (HullMon+)</v>
          </cell>
          <cell r="F618">
            <v>4034009</v>
          </cell>
          <cell r="G618">
            <v>2016993</v>
          </cell>
          <cell r="H618">
            <v>36922</v>
          </cell>
          <cell r="I618">
            <v>16</v>
          </cell>
          <cell r="K618" t="str">
            <v>Prime Contractor</v>
          </cell>
          <cell r="L618" t="str">
            <v xml:space="preserve">MARINTEK </v>
          </cell>
          <cell r="N618" t="str">
            <v>7450</v>
          </cell>
          <cell r="O618" t="str">
            <v>TRONDHEIM</v>
          </cell>
          <cell r="P618" t="str">
            <v>NO</v>
          </cell>
          <cell r="R618">
            <v>1007921</v>
          </cell>
          <cell r="S618">
            <v>503959</v>
          </cell>
          <cell r="T618" t="str">
            <v>REC</v>
          </cell>
          <cell r="U618" t="str">
            <v>PNP</v>
          </cell>
          <cell r="V618" t="str">
            <v>RPN</v>
          </cell>
        </row>
        <row r="619">
          <cell r="A619" t="str">
            <v>GROWTH</v>
          </cell>
          <cell r="B619" t="str">
            <v>G3RD-CT-2000-00329</v>
          </cell>
          <cell r="C619" t="str">
            <v>1.1.3.-3.</v>
          </cell>
          <cell r="D619" t="str">
            <v>Research Projects</v>
          </cell>
          <cell r="E619" t="str">
            <v>Intelligent hull monitoring systems for reduced risk of structural failures, spill to the sea, damage to cargo, and for improved passenger safety and comfort (HullMon+)</v>
          </cell>
          <cell r="F619">
            <v>4034009</v>
          </cell>
          <cell r="G619">
            <v>2016993</v>
          </cell>
          <cell r="H619">
            <v>36922</v>
          </cell>
          <cell r="I619">
            <v>16</v>
          </cell>
          <cell r="K619" t="str">
            <v>Principal Contractor</v>
          </cell>
          <cell r="L619" t="str">
            <v>MIROS A/S</v>
          </cell>
          <cell r="M619" t="str">
            <v>Solbraaveien 10</v>
          </cell>
          <cell r="N619" t="str">
            <v>1372</v>
          </cell>
          <cell r="O619" t="str">
            <v>ASKER</v>
          </cell>
          <cell r="P619" t="str">
            <v>NO</v>
          </cell>
          <cell r="Q619" t="str">
            <v>N/A</v>
          </cell>
          <cell r="R619">
            <v>195139</v>
          </cell>
          <cell r="S619">
            <v>97568</v>
          </cell>
          <cell r="T619" t="str">
            <v>OTH</v>
          </cell>
          <cell r="U619" t="str">
            <v>PRC</v>
          </cell>
          <cell r="V619" t="str">
            <v>BES</v>
          </cell>
        </row>
        <row r="620">
          <cell r="A620" t="str">
            <v>GROWTH</v>
          </cell>
          <cell r="B620" t="str">
            <v>G3RD-CT-2000-00329</v>
          </cell>
          <cell r="C620" t="str">
            <v>1.1.3.-3.</v>
          </cell>
          <cell r="D620" t="str">
            <v>Research Projects</v>
          </cell>
          <cell r="E620" t="str">
            <v>Intelligent hull monitoring systems for reduced risk of structural failures, spill to the sea, damage to cargo, and for improved passenger safety and comfort (HullMon+)</v>
          </cell>
          <cell r="F620">
            <v>4034009</v>
          </cell>
          <cell r="G620">
            <v>2016993</v>
          </cell>
          <cell r="H620">
            <v>36922</v>
          </cell>
          <cell r="I620">
            <v>16</v>
          </cell>
          <cell r="K620" t="str">
            <v>Principal Contractor</v>
          </cell>
          <cell r="L620" t="str">
            <v>NAVION ASA</v>
          </cell>
          <cell r="M620" t="str">
            <v>Verven 4</v>
          </cell>
          <cell r="N620" t="str">
            <v>4014</v>
          </cell>
          <cell r="O620" t="str">
            <v>STAVANGER</v>
          </cell>
          <cell r="P620" t="str">
            <v>NO</v>
          </cell>
          <cell r="Q620" t="str">
            <v>N/A</v>
          </cell>
          <cell r="R620">
            <v>312120</v>
          </cell>
          <cell r="S620">
            <v>156060</v>
          </cell>
          <cell r="T620" t="str">
            <v>OTH</v>
          </cell>
          <cell r="U620" t="str">
            <v>PRC</v>
          </cell>
          <cell r="V620" t="str">
            <v>BES</v>
          </cell>
        </row>
        <row r="621">
          <cell r="A621" t="str">
            <v>GROWTH</v>
          </cell>
          <cell r="B621" t="str">
            <v>G3RD-CT-2000-00329</v>
          </cell>
          <cell r="C621" t="str">
            <v>1.1.3.-3.</v>
          </cell>
          <cell r="D621" t="str">
            <v>Research Projects</v>
          </cell>
          <cell r="E621" t="str">
            <v>Intelligent hull monitoring systems for reduced risk of structural failures, spill to the sea, damage to cargo, and for improved passenger safety and comfort (HullMon+)</v>
          </cell>
          <cell r="F621">
            <v>4034009</v>
          </cell>
          <cell r="G621">
            <v>2016993</v>
          </cell>
          <cell r="H621">
            <v>36922</v>
          </cell>
          <cell r="I621">
            <v>16</v>
          </cell>
          <cell r="K621" t="str">
            <v>Principal Contractor</v>
          </cell>
          <cell r="L621" t="str">
            <v>SAFETY ONE AS</v>
          </cell>
          <cell r="M621" t="str">
            <v>Sjoelystvegen 27</v>
          </cell>
          <cell r="N621" t="str">
            <v>4610</v>
          </cell>
          <cell r="O621" t="str">
            <v>KRISTIANSAND</v>
          </cell>
          <cell r="P621" t="str">
            <v>NO</v>
          </cell>
          <cell r="Q621" t="str">
            <v>N/A</v>
          </cell>
          <cell r="R621">
            <v>172583</v>
          </cell>
          <cell r="S621">
            <v>86290</v>
          </cell>
          <cell r="T621" t="str">
            <v>OTH</v>
          </cell>
          <cell r="U621" t="str">
            <v>PRC</v>
          </cell>
          <cell r="V621" t="str">
            <v>BES</v>
          </cell>
        </row>
        <row r="622">
          <cell r="A622" t="str">
            <v>GROWTH</v>
          </cell>
          <cell r="B622" t="str">
            <v>G3RD-CT-2000-00329</v>
          </cell>
          <cell r="C622" t="str">
            <v>1.1.3.-3.</v>
          </cell>
          <cell r="D622" t="str">
            <v>Research Projects</v>
          </cell>
          <cell r="E622" t="str">
            <v>Intelligent hull monitoring systems for reduced risk of structural failures, spill to the sea, damage to cargo, and for improved passenger safety and comfort (HullMon+)</v>
          </cell>
          <cell r="F622">
            <v>4034009</v>
          </cell>
          <cell r="G622">
            <v>2016993</v>
          </cell>
          <cell r="H622">
            <v>36922</v>
          </cell>
          <cell r="I622">
            <v>16</v>
          </cell>
          <cell r="K622" t="str">
            <v>Principal Contractor</v>
          </cell>
          <cell r="L622" t="str">
            <v>UECC - UNITED EUROPEAN CAR CARRIERS A.S.</v>
          </cell>
          <cell r="M622" t="str">
            <v>Hasseldalen</v>
          </cell>
          <cell r="N622" t="str">
            <v>4892</v>
          </cell>
          <cell r="O622" t="str">
            <v>GRIMSTAD</v>
          </cell>
          <cell r="P622" t="str">
            <v>NO</v>
          </cell>
          <cell r="R622">
            <v>98143</v>
          </cell>
          <cell r="S622">
            <v>49071</v>
          </cell>
          <cell r="T622" t="str">
            <v>OTH</v>
          </cell>
          <cell r="U622" t="str">
            <v>PRC</v>
          </cell>
          <cell r="V622" t="str">
            <v>BES</v>
          </cell>
        </row>
        <row r="623">
          <cell r="A623" t="str">
            <v>GROWTH</v>
          </cell>
          <cell r="B623" t="str">
            <v>G3RD-CT-2000-00359</v>
          </cell>
          <cell r="C623" t="str">
            <v>1.1.3.-3.</v>
          </cell>
          <cell r="D623" t="str">
            <v>Research Projects</v>
          </cell>
          <cell r="E623" t="str">
            <v>ENERGY EFFICIENT SAFE INNOVATIVE FAST SHIPS AND VESSELS</v>
          </cell>
          <cell r="F623">
            <v>3700884</v>
          </cell>
          <cell r="G623">
            <v>2143417</v>
          </cell>
          <cell r="H623">
            <v>36947</v>
          </cell>
          <cell r="I623">
            <v>14</v>
          </cell>
          <cell r="J623">
            <v>4</v>
          </cell>
          <cell r="K623" t="str">
            <v>Principal Contractor</v>
          </cell>
          <cell r="L623" t="str">
            <v>DET NORSKE VERITAS A/S</v>
          </cell>
          <cell r="M623" t="str">
            <v>Veritasveien 1</v>
          </cell>
          <cell r="N623" t="str">
            <v>1322</v>
          </cell>
          <cell r="O623" t="str">
            <v>HOVIK</v>
          </cell>
          <cell r="P623" t="str">
            <v>NO</v>
          </cell>
          <cell r="Q623" t="str">
            <v>N/A</v>
          </cell>
          <cell r="R623">
            <v>276800</v>
          </cell>
          <cell r="S623">
            <v>138398</v>
          </cell>
          <cell r="T623" t="str">
            <v>IND</v>
          </cell>
          <cell r="U623" t="str">
            <v>PRC</v>
          </cell>
          <cell r="V623" t="str">
            <v>BES</v>
          </cell>
        </row>
        <row r="624">
          <cell r="A624" t="str">
            <v>GROWTH</v>
          </cell>
          <cell r="B624" t="str">
            <v>G3RD-CT-2000-00359</v>
          </cell>
          <cell r="C624" t="str">
            <v>1.1.3.-3.</v>
          </cell>
          <cell r="D624" t="str">
            <v>Research Projects</v>
          </cell>
          <cell r="E624" t="str">
            <v>ENERGY EFFICIENT SAFE INNOVATIVE FAST SHIPS AND VESSELS</v>
          </cell>
          <cell r="F624">
            <v>3700884</v>
          </cell>
          <cell r="G624">
            <v>2143417</v>
          </cell>
          <cell r="H624">
            <v>36947</v>
          </cell>
          <cell r="I624">
            <v>14</v>
          </cell>
          <cell r="K624" t="str">
            <v>Principal Contractor</v>
          </cell>
          <cell r="L624" t="str">
            <v>LUND, MOHR &amp; GIAEVER - ENGER MARIN AS</v>
          </cell>
          <cell r="N624" t="str">
            <v>5824</v>
          </cell>
          <cell r="O624" t="str">
            <v>BERGEN</v>
          </cell>
          <cell r="P624" t="str">
            <v>NO</v>
          </cell>
          <cell r="R624">
            <v>327500</v>
          </cell>
          <cell r="S624">
            <v>163750</v>
          </cell>
          <cell r="T624" t="str">
            <v>OTH</v>
          </cell>
          <cell r="U624" t="str">
            <v>PRC</v>
          </cell>
          <cell r="V624" t="str">
            <v>BES</v>
          </cell>
        </row>
        <row r="625">
          <cell r="A625" t="str">
            <v>GROWTH</v>
          </cell>
          <cell r="B625" t="str">
            <v>G3RD-CT-2000-00359</v>
          </cell>
          <cell r="C625" t="str">
            <v>1.1.3.-3.</v>
          </cell>
          <cell r="D625" t="str">
            <v>Research Projects</v>
          </cell>
          <cell r="E625" t="str">
            <v>ENERGY EFFICIENT SAFE INNOVATIVE FAST SHIPS AND VESSELS</v>
          </cell>
          <cell r="F625">
            <v>3700884</v>
          </cell>
          <cell r="G625">
            <v>2143417</v>
          </cell>
          <cell r="H625">
            <v>36947</v>
          </cell>
          <cell r="I625">
            <v>14</v>
          </cell>
          <cell r="K625" t="str">
            <v>Principal Contractor</v>
          </cell>
          <cell r="L625" t="str">
            <v>MJELLEM &amp; KARLSEN VERFT AS</v>
          </cell>
          <cell r="M625" t="str">
            <v>Thormoehlensgt 35/51</v>
          </cell>
          <cell r="N625" t="str">
            <v>5006</v>
          </cell>
          <cell r="O625" t="str">
            <v>BERGEN</v>
          </cell>
          <cell r="P625" t="str">
            <v>NO</v>
          </cell>
          <cell r="Q625" t="str">
            <v>N/A</v>
          </cell>
          <cell r="R625">
            <v>204000</v>
          </cell>
          <cell r="S625">
            <v>102000</v>
          </cell>
          <cell r="T625" t="str">
            <v>OTH</v>
          </cell>
          <cell r="U625" t="str">
            <v>PRC</v>
          </cell>
          <cell r="V625" t="str">
            <v>BES</v>
          </cell>
        </row>
        <row r="626">
          <cell r="A626" t="str">
            <v>GROWTH</v>
          </cell>
          <cell r="B626" t="str">
            <v>G3RD-CT-2000-00359</v>
          </cell>
          <cell r="C626" t="str">
            <v>1.1.3.-3.</v>
          </cell>
          <cell r="D626" t="str">
            <v>Research Projects</v>
          </cell>
          <cell r="E626" t="str">
            <v>ENERGY EFFICIENT SAFE INNOVATIVE FAST SHIPS AND VESSELS</v>
          </cell>
          <cell r="F626">
            <v>3700884</v>
          </cell>
          <cell r="G626">
            <v>2143417</v>
          </cell>
          <cell r="H626">
            <v>36947</v>
          </cell>
          <cell r="I626">
            <v>14</v>
          </cell>
          <cell r="K626" t="str">
            <v>Prime Contractor</v>
          </cell>
          <cell r="L626" t="str">
            <v>S.E.S. EUROPE AS</v>
          </cell>
          <cell r="M626" t="str">
            <v>Thor Dahlsgt. 1A</v>
          </cell>
          <cell r="N626" t="str">
            <v>3210</v>
          </cell>
          <cell r="O626" t="str">
            <v>SANDEFJORD</v>
          </cell>
          <cell r="P626" t="str">
            <v>NO</v>
          </cell>
          <cell r="Q626" t="str">
            <v>N/A</v>
          </cell>
          <cell r="R626">
            <v>482000</v>
          </cell>
          <cell r="S626">
            <v>241000</v>
          </cell>
          <cell r="T626" t="str">
            <v>OTH</v>
          </cell>
          <cell r="U626" t="str">
            <v>PRC</v>
          </cell>
          <cell r="V626" t="str">
            <v>BES</v>
          </cell>
        </row>
        <row r="627">
          <cell r="A627" t="str">
            <v>GROWTH</v>
          </cell>
          <cell r="B627" t="str">
            <v>G3RD-CT-2000-00368</v>
          </cell>
          <cell r="C627" t="str">
            <v>1.1.3.-3.</v>
          </cell>
          <cell r="D627" t="str">
            <v>Research Projects</v>
          </cell>
          <cell r="E627" t="str">
            <v>Environmentally friendly and efficient coatings for ships</v>
          </cell>
          <cell r="F627">
            <v>2961342</v>
          </cell>
          <cell r="G627">
            <v>1719366</v>
          </cell>
          <cell r="H627">
            <v>36947</v>
          </cell>
          <cell r="I627">
            <v>8</v>
          </cell>
          <cell r="J627">
            <v>1</v>
          </cell>
          <cell r="K627" t="str">
            <v>Principal Contractor</v>
          </cell>
          <cell r="L627" t="str">
            <v>DET NORSKE VERITAS A/S</v>
          </cell>
          <cell r="M627" t="str">
            <v>Veritasveien 1</v>
          </cell>
          <cell r="N627" t="str">
            <v>1322</v>
          </cell>
          <cell r="O627" t="str">
            <v>HOVIK</v>
          </cell>
          <cell r="P627" t="str">
            <v>NO</v>
          </cell>
          <cell r="Q627" t="str">
            <v>N/A</v>
          </cell>
          <cell r="R627">
            <v>487596</v>
          </cell>
          <cell r="S627">
            <v>243798</v>
          </cell>
          <cell r="T627" t="str">
            <v>IND</v>
          </cell>
          <cell r="U627" t="str">
            <v>PRC</v>
          </cell>
          <cell r="V627" t="str">
            <v>BES</v>
          </cell>
        </row>
        <row r="628">
          <cell r="A628" t="str">
            <v>GROWTH</v>
          </cell>
          <cell r="B628" t="str">
            <v>G3RD-CT-2001-00304</v>
          </cell>
          <cell r="C628" t="str">
            <v>1.1.3.-3.</v>
          </cell>
          <cell r="D628" t="str">
            <v>Research Projects</v>
          </cell>
          <cell r="E628" t="str">
            <v>Light Weight Engine Construction through Extended and Sustainable Use of Mg-alloys (Mg-Engine)</v>
          </cell>
          <cell r="F628">
            <v>4083292</v>
          </cell>
          <cell r="G628">
            <v>1849395</v>
          </cell>
          <cell r="H628">
            <v>37351</v>
          </cell>
          <cell r="I628">
            <v>10</v>
          </cell>
          <cell r="J628">
            <v>1</v>
          </cell>
          <cell r="K628" t="str">
            <v>Principal Contractor</v>
          </cell>
          <cell r="L628" t="str">
            <v>NORSK HYDRO ASA</v>
          </cell>
          <cell r="N628" t="str">
            <v>1321</v>
          </cell>
          <cell r="O628" t="str">
            <v>STABEKK</v>
          </cell>
          <cell r="P628" t="str">
            <v>NO</v>
          </cell>
          <cell r="Q628" t="str">
            <v>N/A</v>
          </cell>
          <cell r="R628">
            <v>370070</v>
          </cell>
          <cell r="S628">
            <v>185035</v>
          </cell>
          <cell r="T628" t="str">
            <v>OTH</v>
          </cell>
          <cell r="U628" t="str">
            <v>PRC</v>
          </cell>
          <cell r="V628" t="str">
            <v>BES</v>
          </cell>
        </row>
        <row r="629">
          <cell r="A629" t="str">
            <v>GROWTH</v>
          </cell>
          <cell r="B629" t="str">
            <v>G3RD-CT-2001-00393</v>
          </cell>
          <cell r="C629" t="str">
            <v>1.1.3.-3.</v>
          </cell>
          <cell r="D629" t="str">
            <v>Research Projects</v>
          </cell>
          <cell r="E629" t="str">
            <v>Noise Reduction for Marine Applications (NORMA)</v>
          </cell>
          <cell r="F629">
            <v>4596870</v>
          </cell>
          <cell r="G629">
            <v>2635651</v>
          </cell>
          <cell r="H629">
            <v>37042</v>
          </cell>
          <cell r="I629">
            <v>9</v>
          </cell>
          <cell r="J629">
            <v>2</v>
          </cell>
          <cell r="K629" t="str">
            <v>Principal Contractor</v>
          </cell>
          <cell r="L629" t="str">
            <v>DET NORSKE VERITAS A/S</v>
          </cell>
          <cell r="M629" t="str">
            <v>Veritasveien 1</v>
          </cell>
          <cell r="N629" t="str">
            <v>1322</v>
          </cell>
          <cell r="O629" t="str">
            <v>HOVIK</v>
          </cell>
          <cell r="P629" t="str">
            <v>NO</v>
          </cell>
          <cell r="Q629" t="str">
            <v>N/A</v>
          </cell>
          <cell r="R629">
            <v>637822</v>
          </cell>
          <cell r="S629">
            <v>318911</v>
          </cell>
          <cell r="T629" t="str">
            <v>IND</v>
          </cell>
          <cell r="U629" t="str">
            <v>PRC</v>
          </cell>
          <cell r="V629" t="str">
            <v>BES</v>
          </cell>
        </row>
        <row r="630">
          <cell r="A630" t="str">
            <v>GROWTH</v>
          </cell>
          <cell r="B630" t="str">
            <v>G3RD-CT-2001-00393</v>
          </cell>
          <cell r="C630" t="str">
            <v>1.1.3.-3.</v>
          </cell>
          <cell r="D630" t="str">
            <v>Research Projects</v>
          </cell>
          <cell r="E630" t="str">
            <v>Noise Reduction for Marine Applications (NORMA)</v>
          </cell>
          <cell r="F630">
            <v>4596870</v>
          </cell>
          <cell r="G630">
            <v>2635651</v>
          </cell>
          <cell r="H630">
            <v>37042</v>
          </cell>
          <cell r="I630">
            <v>9</v>
          </cell>
          <cell r="K630" t="str">
            <v>Principal Contractor</v>
          </cell>
          <cell r="L630" t="str">
            <v>FJELLSTRAND AS</v>
          </cell>
          <cell r="N630" t="str">
            <v>5632</v>
          </cell>
          <cell r="O630" t="str">
            <v>OMASTRAND</v>
          </cell>
          <cell r="P630" t="str">
            <v>NO</v>
          </cell>
          <cell r="R630">
            <v>434290</v>
          </cell>
          <cell r="S630">
            <v>217145</v>
          </cell>
          <cell r="T630" t="str">
            <v>OTH</v>
          </cell>
          <cell r="U630" t="str">
            <v>PRC</v>
          </cell>
          <cell r="V630" t="str">
            <v>BES</v>
          </cell>
        </row>
        <row r="631">
          <cell r="A631" t="str">
            <v>GROWTH</v>
          </cell>
          <cell r="B631" t="str">
            <v>G3RD-CT-2001-00506</v>
          </cell>
          <cell r="C631" t="str">
            <v>1.1.3.-3.</v>
          </cell>
          <cell r="D631" t="str">
            <v>Research Projects</v>
          </cell>
          <cell r="E631" t="str">
            <v>Life-Cycle Virtual Reality Ship System (s)</v>
          </cell>
          <cell r="F631">
            <v>11697709</v>
          </cell>
          <cell r="G631">
            <v>6946549</v>
          </cell>
          <cell r="H631">
            <v>37098</v>
          </cell>
          <cell r="I631">
            <v>44</v>
          </cell>
          <cell r="J631">
            <v>2</v>
          </cell>
          <cell r="K631" t="str">
            <v>Principal Contractor</v>
          </cell>
          <cell r="L631" t="str">
            <v>COLOR LINE MARINE AS</v>
          </cell>
          <cell r="M631" t="str">
            <v>Leif Weldingsvei 6</v>
          </cell>
          <cell r="N631" t="str">
            <v>3202</v>
          </cell>
          <cell r="O631" t="str">
            <v>SANDEFJORD</v>
          </cell>
          <cell r="P631" t="str">
            <v>NO</v>
          </cell>
          <cell r="Q631" t="str">
            <v>N/A</v>
          </cell>
          <cell r="R631">
            <v>109600</v>
          </cell>
          <cell r="S631">
            <v>54799</v>
          </cell>
          <cell r="T631" t="str">
            <v>OTH</v>
          </cell>
          <cell r="U631" t="str">
            <v>PRC</v>
          </cell>
          <cell r="V631" t="str">
            <v>BES</v>
          </cell>
        </row>
        <row r="632">
          <cell r="A632" t="str">
            <v>GROWTH</v>
          </cell>
          <cell r="B632" t="str">
            <v>G3RD-CT-2001-00506</v>
          </cell>
          <cell r="C632" t="str">
            <v>1.1.3.-3.</v>
          </cell>
          <cell r="D632" t="str">
            <v>Research Projects</v>
          </cell>
          <cell r="E632" t="str">
            <v>Life-Cycle Virtual Reality Ship System (s)</v>
          </cell>
          <cell r="F632">
            <v>11697709</v>
          </cell>
          <cell r="G632">
            <v>6946549</v>
          </cell>
          <cell r="H632">
            <v>37098</v>
          </cell>
          <cell r="I632">
            <v>44</v>
          </cell>
          <cell r="K632" t="str">
            <v>Principal Contractor</v>
          </cell>
          <cell r="L632" t="str">
            <v>LUND, MOHR &amp; GIAEVER - ENGER MARIN AS</v>
          </cell>
          <cell r="N632" t="str">
            <v>5824</v>
          </cell>
          <cell r="O632" t="str">
            <v>BERGEN</v>
          </cell>
          <cell r="P632" t="str">
            <v>NO</v>
          </cell>
          <cell r="R632">
            <v>110534</v>
          </cell>
          <cell r="S632">
            <v>55266</v>
          </cell>
          <cell r="T632" t="str">
            <v>OTH</v>
          </cell>
          <cell r="U632" t="str">
            <v>PRC</v>
          </cell>
          <cell r="V632" t="str">
            <v>BES</v>
          </cell>
        </row>
        <row r="633">
          <cell r="A633" t="str">
            <v>GROWTH</v>
          </cell>
          <cell r="B633" t="str">
            <v>G3RD-CT-2002-00804</v>
          </cell>
          <cell r="C633" t="str">
            <v>1.1.3.-3.</v>
          </cell>
          <cell r="D633" t="str">
            <v>Research Projects</v>
          </cell>
          <cell r="E633" t="str">
            <v>Car &amp; truck Lighting Analysis: Ratings and Evaluations for Safety &amp; Comfort Objectives</v>
          </cell>
          <cell r="F633">
            <v>2999952</v>
          </cell>
          <cell r="G633">
            <v>1499974</v>
          </cell>
          <cell r="H633">
            <v>37407</v>
          </cell>
          <cell r="I633">
            <v>11</v>
          </cell>
          <cell r="J633">
            <v>2</v>
          </cell>
          <cell r="K633" t="str">
            <v>Principal Contractor</v>
          </cell>
          <cell r="L633" t="str">
            <v>AUTOSIM AS</v>
          </cell>
          <cell r="M633" t="str">
            <v>Strandveien 106</v>
          </cell>
          <cell r="N633" t="str">
            <v>9006</v>
          </cell>
          <cell r="O633" t="str">
            <v>TROMSOE</v>
          </cell>
          <cell r="P633" t="str">
            <v>NO</v>
          </cell>
          <cell r="Q633" t="str">
            <v>N/A</v>
          </cell>
          <cell r="R633">
            <v>283806</v>
          </cell>
          <cell r="S633">
            <v>141903</v>
          </cell>
          <cell r="T633" t="str">
            <v>IND</v>
          </cell>
          <cell r="U633" t="str">
            <v>PRC</v>
          </cell>
          <cell r="V633" t="str">
            <v>BES</v>
          </cell>
        </row>
        <row r="634">
          <cell r="A634" t="str">
            <v>GROWTH</v>
          </cell>
          <cell r="B634" t="str">
            <v>G3RD-CT-2002-00804</v>
          </cell>
          <cell r="C634" t="str">
            <v>1.1.3.-3.</v>
          </cell>
          <cell r="D634" t="str">
            <v>Research Projects</v>
          </cell>
          <cell r="E634" t="str">
            <v>Car &amp; truck Lighting Analysis: Ratings and Evaluations for Safety &amp; Comfort Objectives</v>
          </cell>
          <cell r="F634">
            <v>2999952</v>
          </cell>
          <cell r="G634">
            <v>1499974</v>
          </cell>
          <cell r="H634">
            <v>37407</v>
          </cell>
          <cell r="I634">
            <v>11</v>
          </cell>
          <cell r="K634" t="str">
            <v>Principal Contractor</v>
          </cell>
          <cell r="L634" t="str">
            <v xml:space="preserve">SINTEF </v>
          </cell>
          <cell r="M634" t="str">
            <v>Strindveien  4</v>
          </cell>
          <cell r="N634" t="str">
            <v>7465</v>
          </cell>
          <cell r="O634" t="str">
            <v>TRONDHEIM</v>
          </cell>
          <cell r="P634" t="str">
            <v>NO</v>
          </cell>
          <cell r="R634">
            <v>359236</v>
          </cell>
          <cell r="S634">
            <v>179618</v>
          </cell>
          <cell r="T634" t="str">
            <v>REC</v>
          </cell>
          <cell r="U634" t="str">
            <v>PRC</v>
          </cell>
          <cell r="V634" t="str">
            <v>RPR</v>
          </cell>
        </row>
        <row r="635">
          <cell r="A635" t="str">
            <v>GROWTH</v>
          </cell>
          <cell r="B635" t="str">
            <v>G3RD-CT-2002-00809</v>
          </cell>
          <cell r="C635" t="str">
            <v>1.1.3.-3.</v>
          </cell>
          <cell r="D635" t="str">
            <v>Research Projects</v>
          </cell>
          <cell r="E635" t="str">
            <v>A Rational Approach for Reduction of Motion Sickness &amp; Improvement of Passenger Comfort &amp; Safety in Sea Transportation (COMPASS)</v>
          </cell>
          <cell r="F635">
            <v>3070034</v>
          </cell>
          <cell r="G635">
            <v>1999674</v>
          </cell>
          <cell r="H635">
            <v>37484</v>
          </cell>
          <cell r="I635">
            <v>11</v>
          </cell>
          <cell r="J635">
            <v>1</v>
          </cell>
          <cell r="K635" t="str">
            <v>Principal Contractor</v>
          </cell>
          <cell r="L635" t="str">
            <v>SURFACE EFFECT SHIPS EUROPE AS - SES EUROPE AS</v>
          </cell>
          <cell r="M635" t="str">
            <v>Thor Dahls gt 1A</v>
          </cell>
          <cell r="N635" t="str">
            <v>3210</v>
          </cell>
          <cell r="O635" t="str">
            <v>SANDEFJORD</v>
          </cell>
          <cell r="P635" t="str">
            <v>NO</v>
          </cell>
          <cell r="Q635" t="str">
            <v>N/A</v>
          </cell>
          <cell r="R635">
            <v>318000</v>
          </cell>
          <cell r="S635">
            <v>159000</v>
          </cell>
          <cell r="T635" t="str">
            <v>IND</v>
          </cell>
          <cell r="U635" t="str">
            <v>PRC</v>
          </cell>
          <cell r="V635" t="str">
            <v>BES</v>
          </cell>
        </row>
        <row r="636">
          <cell r="A636" t="str">
            <v>GROWTH</v>
          </cell>
          <cell r="B636" t="str">
            <v>G3RD-CT-2002-00818</v>
          </cell>
          <cell r="C636" t="str">
            <v>1.1.3.-3.</v>
          </cell>
          <cell r="D636" t="str">
            <v>Research Projects</v>
          </cell>
          <cell r="E636" t="str">
            <v>Prediction of Leading Edge and Tip Flow for the Design of Quiet and Efficient Screw Propellers</v>
          </cell>
          <cell r="F636">
            <v>3609822</v>
          </cell>
          <cell r="G636">
            <v>1992146</v>
          </cell>
          <cell r="H636">
            <v>37427</v>
          </cell>
          <cell r="I636">
            <v>15</v>
          </cell>
          <cell r="J636">
            <v>1</v>
          </cell>
          <cell r="K636" t="str">
            <v>Principal Contractor</v>
          </cell>
          <cell r="L636" t="str">
            <v xml:space="preserve">SINTEF </v>
          </cell>
          <cell r="M636" t="str">
            <v>Strindveien  4</v>
          </cell>
          <cell r="N636" t="str">
            <v>7465</v>
          </cell>
          <cell r="O636" t="str">
            <v>TRONDHEIM</v>
          </cell>
          <cell r="P636" t="str">
            <v>NO</v>
          </cell>
          <cell r="R636">
            <v>320256</v>
          </cell>
          <cell r="S636">
            <v>160128</v>
          </cell>
          <cell r="T636" t="str">
            <v>REC</v>
          </cell>
          <cell r="U636" t="str">
            <v>PRC</v>
          </cell>
          <cell r="V636" t="str">
            <v>RPR</v>
          </cell>
        </row>
        <row r="637">
          <cell r="A637" t="str">
            <v>GROWTH</v>
          </cell>
          <cell r="B637" t="str">
            <v>G3RD-CT-2002-00823</v>
          </cell>
          <cell r="C637" t="str">
            <v>1.1.3.-3.</v>
          </cell>
          <cell r="D637" t="str">
            <v>Research Projects</v>
          </cell>
          <cell r="E637" t="str">
            <v>Fuel Cell Technology in Ships (FCSHIP)</v>
          </cell>
          <cell r="F637">
            <v>2545501</v>
          </cell>
          <cell r="G637">
            <v>1402563</v>
          </cell>
          <cell r="H637">
            <v>37304</v>
          </cell>
          <cell r="I637">
            <v>22</v>
          </cell>
          <cell r="J637">
            <v>6</v>
          </cell>
          <cell r="K637" t="str">
            <v>Principal Contractor</v>
          </cell>
          <cell r="L637" t="str">
            <v>COLOR LINE MARINE AS</v>
          </cell>
          <cell r="M637" t="str">
            <v>Leif Weldingsvei 6</v>
          </cell>
          <cell r="N637" t="str">
            <v>3202</v>
          </cell>
          <cell r="O637" t="str">
            <v>SANDEFJORD</v>
          </cell>
          <cell r="P637" t="str">
            <v>NO</v>
          </cell>
          <cell r="Q637" t="str">
            <v>N/A</v>
          </cell>
          <cell r="R637">
            <v>29163</v>
          </cell>
          <cell r="S637">
            <v>14581</v>
          </cell>
          <cell r="T637" t="str">
            <v>OTH</v>
          </cell>
          <cell r="U637" t="str">
            <v>PRC</v>
          </cell>
          <cell r="V637" t="str">
            <v>BES</v>
          </cell>
        </row>
        <row r="638">
          <cell r="A638" t="str">
            <v>GROWTH</v>
          </cell>
          <cell r="B638" t="str">
            <v>G3RD-CT-2002-00823</v>
          </cell>
          <cell r="C638" t="str">
            <v>1.1.3.-3.</v>
          </cell>
          <cell r="D638" t="str">
            <v>Research Projects</v>
          </cell>
          <cell r="E638" t="str">
            <v>Fuel Cell Technology in Ships (FCSHIP)</v>
          </cell>
          <cell r="F638">
            <v>2545501</v>
          </cell>
          <cell r="G638">
            <v>1402563</v>
          </cell>
          <cell r="H638">
            <v>37304</v>
          </cell>
          <cell r="I638">
            <v>22</v>
          </cell>
          <cell r="K638" t="str">
            <v>Principal Contractor</v>
          </cell>
          <cell r="L638" t="str">
            <v>DET NORSKE VERITAS A/S</v>
          </cell>
          <cell r="M638" t="str">
            <v>Veritasveien 1</v>
          </cell>
          <cell r="N638" t="str">
            <v>1322</v>
          </cell>
          <cell r="O638" t="str">
            <v>HOVIK</v>
          </cell>
          <cell r="P638" t="str">
            <v>NO</v>
          </cell>
          <cell r="Q638" t="str">
            <v>N/A</v>
          </cell>
          <cell r="R638">
            <v>118267</v>
          </cell>
          <cell r="S638">
            <v>59133</v>
          </cell>
          <cell r="T638" t="str">
            <v>IND</v>
          </cell>
          <cell r="U638" t="str">
            <v>PRC</v>
          </cell>
          <cell r="V638" t="str">
            <v>BES</v>
          </cell>
        </row>
        <row r="639">
          <cell r="A639" t="str">
            <v>GROWTH</v>
          </cell>
          <cell r="B639" t="str">
            <v>G3RD-CT-2002-00823</v>
          </cell>
          <cell r="C639" t="str">
            <v>1.1.3.-3.</v>
          </cell>
          <cell r="D639" t="str">
            <v>Research Projects</v>
          </cell>
          <cell r="E639" t="str">
            <v>Fuel Cell Technology in Ships (FCSHIP)</v>
          </cell>
          <cell r="F639">
            <v>2545501</v>
          </cell>
          <cell r="G639">
            <v>1402563</v>
          </cell>
          <cell r="H639">
            <v>37304</v>
          </cell>
          <cell r="I639">
            <v>22</v>
          </cell>
          <cell r="K639" t="str">
            <v>Principal Contractor</v>
          </cell>
          <cell r="L639" t="str">
            <v>KNUTSEN OAS SHIPPING AS</v>
          </cell>
          <cell r="M639" t="str">
            <v>Smedasundet</v>
          </cell>
          <cell r="N639" t="str">
            <v>5504</v>
          </cell>
          <cell r="O639" t="str">
            <v>HAUGESUND</v>
          </cell>
          <cell r="P639" t="str">
            <v>NO</v>
          </cell>
          <cell r="R639">
            <v>16203</v>
          </cell>
          <cell r="S639">
            <v>8101</v>
          </cell>
          <cell r="T639" t="str">
            <v>OTH</v>
          </cell>
          <cell r="U639" t="str">
            <v>PRC</v>
          </cell>
          <cell r="V639" t="str">
            <v>BES</v>
          </cell>
        </row>
        <row r="640">
          <cell r="A640" t="str">
            <v>GROWTH</v>
          </cell>
          <cell r="B640" t="str">
            <v>G3RD-CT-2002-00823</v>
          </cell>
          <cell r="C640" t="str">
            <v>1.1.3.-3.</v>
          </cell>
          <cell r="D640" t="str">
            <v>Research Projects</v>
          </cell>
          <cell r="E640" t="str">
            <v>Fuel Cell Technology in Ships (FCSHIP)</v>
          </cell>
          <cell r="F640">
            <v>2545501</v>
          </cell>
          <cell r="G640">
            <v>1402563</v>
          </cell>
          <cell r="H640">
            <v>37304</v>
          </cell>
          <cell r="I640">
            <v>22</v>
          </cell>
          <cell r="K640" t="str">
            <v>Principal Contractor</v>
          </cell>
          <cell r="L640" t="str">
            <v xml:space="preserve">MARINTEK </v>
          </cell>
          <cell r="N640" t="str">
            <v>7450</v>
          </cell>
          <cell r="O640" t="str">
            <v>TRONDHEIM</v>
          </cell>
          <cell r="P640" t="str">
            <v>NO</v>
          </cell>
          <cell r="R640">
            <v>210486</v>
          </cell>
          <cell r="S640">
            <v>105243</v>
          </cell>
          <cell r="T640" t="str">
            <v>REC</v>
          </cell>
          <cell r="U640" t="str">
            <v>PNP</v>
          </cell>
          <cell r="V640" t="str">
            <v>RPN</v>
          </cell>
        </row>
        <row r="641">
          <cell r="A641" t="str">
            <v>GROWTH</v>
          </cell>
          <cell r="B641" t="str">
            <v>G3RD-CT-2002-00823</v>
          </cell>
          <cell r="C641" t="str">
            <v>1.1.3.-3.</v>
          </cell>
          <cell r="D641" t="str">
            <v>Research Projects</v>
          </cell>
          <cell r="E641" t="str">
            <v>Fuel Cell Technology in Ships (FCSHIP)</v>
          </cell>
          <cell r="F641">
            <v>2545501</v>
          </cell>
          <cell r="G641">
            <v>1402563</v>
          </cell>
          <cell r="H641">
            <v>37304</v>
          </cell>
          <cell r="I641">
            <v>22</v>
          </cell>
          <cell r="K641" t="str">
            <v>Principal Contractor</v>
          </cell>
          <cell r="L641" t="str">
            <v>NORSK HYDRO ASA</v>
          </cell>
          <cell r="N641" t="str">
            <v>1321</v>
          </cell>
          <cell r="O641" t="str">
            <v>STABEKK</v>
          </cell>
          <cell r="P641" t="str">
            <v>NO</v>
          </cell>
          <cell r="Q641" t="str">
            <v>N/A</v>
          </cell>
          <cell r="R641">
            <v>17043</v>
          </cell>
          <cell r="S641">
            <v>8521</v>
          </cell>
          <cell r="T641" t="str">
            <v>OTH</v>
          </cell>
          <cell r="U641" t="str">
            <v>PRC</v>
          </cell>
          <cell r="V641" t="str">
            <v>BES</v>
          </cell>
        </row>
        <row r="642">
          <cell r="A642" t="str">
            <v>GROWTH</v>
          </cell>
          <cell r="B642" t="str">
            <v>G3RD-CT-2002-00823</v>
          </cell>
          <cell r="C642" t="str">
            <v>1.1.3.-3.</v>
          </cell>
          <cell r="D642" t="str">
            <v>Research Projects</v>
          </cell>
          <cell r="E642" t="str">
            <v>Fuel Cell Technology in Ships (FCSHIP)</v>
          </cell>
          <cell r="F642">
            <v>2545501</v>
          </cell>
          <cell r="G642">
            <v>1402563</v>
          </cell>
          <cell r="H642">
            <v>37304</v>
          </cell>
          <cell r="I642">
            <v>22</v>
          </cell>
          <cell r="K642" t="str">
            <v>Prime Contractor</v>
          </cell>
          <cell r="L642" t="str">
            <v>NORWEGIAN SHIPOWNERS ASSOCIATION</v>
          </cell>
          <cell r="M642" t="str">
            <v>Raadhusgaten 25 - 1452 Vika</v>
          </cell>
          <cell r="N642" t="str">
            <v>0116</v>
          </cell>
          <cell r="O642" t="str">
            <v>OSLO</v>
          </cell>
          <cell r="P642" t="str">
            <v>NO</v>
          </cell>
          <cell r="Q642" t="str">
            <v>N/A</v>
          </cell>
          <cell r="R642">
            <v>172635</v>
          </cell>
          <cell r="S642">
            <v>86317</v>
          </cell>
          <cell r="T642" t="str">
            <v>OTH</v>
          </cell>
          <cell r="U642" t="str">
            <v>PNP</v>
          </cell>
          <cell r="V642" t="str">
            <v>PNP</v>
          </cell>
        </row>
        <row r="643">
          <cell r="A643" t="str">
            <v>GROWTH</v>
          </cell>
          <cell r="B643" t="str">
            <v>G3RD-CT-2002-00824</v>
          </cell>
          <cell r="C643" t="str">
            <v>1.1.3.-3.</v>
          </cell>
          <cell r="D643" t="str">
            <v>Research Projects</v>
          </cell>
          <cell r="E643" t="str">
            <v>Formulation of Immediate Response and Evacuation Strategies through Intelligent Simulation Assessment and large-scale Testing</v>
          </cell>
          <cell r="F643">
            <v>3529713</v>
          </cell>
          <cell r="G643">
            <v>1400000</v>
          </cell>
          <cell r="H643">
            <v>37453</v>
          </cell>
          <cell r="I643">
            <v>10</v>
          </cell>
          <cell r="J643">
            <v>1</v>
          </cell>
          <cell r="K643" t="str">
            <v>Principal Contractor</v>
          </cell>
          <cell r="L643" t="str">
            <v>DET NORSKE VERITAS A/S</v>
          </cell>
          <cell r="M643" t="str">
            <v>Veritasveien 1</v>
          </cell>
          <cell r="N643" t="str">
            <v>1322</v>
          </cell>
          <cell r="O643" t="str">
            <v>HOVIK</v>
          </cell>
          <cell r="P643" t="str">
            <v>NO</v>
          </cell>
          <cell r="Q643" t="str">
            <v>N/A</v>
          </cell>
          <cell r="R643">
            <v>318449</v>
          </cell>
          <cell r="S643">
            <v>159224</v>
          </cell>
          <cell r="T643" t="str">
            <v>IND</v>
          </cell>
          <cell r="U643" t="str">
            <v>PRC</v>
          </cell>
          <cell r="V643" t="str">
            <v>BES</v>
          </cell>
        </row>
        <row r="644">
          <cell r="A644" t="str">
            <v>GROWTH</v>
          </cell>
          <cell r="B644" t="str">
            <v>G3RD-CT-2002-00826</v>
          </cell>
          <cell r="C644" t="str">
            <v>1.1.3.-3.</v>
          </cell>
          <cell r="D644" t="str">
            <v>Research Projects</v>
          </cell>
          <cell r="E644" t="str">
            <v>Increasing Efficiency and Quality in Shipbuilding and Shiprepair by Developing Mobile Laser Equipment for Dock-Area (DOCKLASER)</v>
          </cell>
          <cell r="F644">
            <v>4079786</v>
          </cell>
          <cell r="G644">
            <v>2552959</v>
          </cell>
          <cell r="H644">
            <v>37463</v>
          </cell>
          <cell r="I644">
            <v>13</v>
          </cell>
          <cell r="J644">
            <v>1</v>
          </cell>
          <cell r="K644" t="str">
            <v>Principal Contractor</v>
          </cell>
          <cell r="L644" t="str">
            <v>DET NORSKE VERITAS A/S</v>
          </cell>
          <cell r="M644" t="str">
            <v>Veritasveien 1</v>
          </cell>
          <cell r="N644" t="str">
            <v>1322</v>
          </cell>
          <cell r="O644" t="str">
            <v>HOVIK</v>
          </cell>
          <cell r="P644" t="str">
            <v>NO</v>
          </cell>
          <cell r="Q644" t="str">
            <v>N/A</v>
          </cell>
          <cell r="R644">
            <v>244809</v>
          </cell>
          <cell r="S644">
            <v>122404</v>
          </cell>
          <cell r="T644" t="str">
            <v>IND</v>
          </cell>
          <cell r="U644" t="str">
            <v>PRC</v>
          </cell>
          <cell r="V644" t="str">
            <v>BES</v>
          </cell>
        </row>
        <row r="645">
          <cell r="A645" t="str">
            <v>GROWTH</v>
          </cell>
          <cell r="B645" t="str">
            <v>G3RD-CT-2002-00828</v>
          </cell>
          <cell r="C645" t="str">
            <v>1.1.3.-3.</v>
          </cell>
          <cell r="D645" t="str">
            <v>Research Projects</v>
          </cell>
          <cell r="E645" t="str">
            <v>THE INTERMODAL SHIP (INTERMODESHIP)</v>
          </cell>
          <cell r="F645">
            <v>3755730</v>
          </cell>
          <cell r="G645">
            <v>1984336</v>
          </cell>
          <cell r="H645">
            <v>37489</v>
          </cell>
          <cell r="I645">
            <v>19</v>
          </cell>
          <cell r="J645">
            <v>1</v>
          </cell>
          <cell r="K645" t="str">
            <v>Prime Contractor</v>
          </cell>
          <cell r="L645" t="str">
            <v>TH. JACOBSEN &amp; CO A.S.</v>
          </cell>
          <cell r="M645" t="str">
            <v>Strandgatan 9</v>
          </cell>
          <cell r="N645" t="str">
            <v>1701</v>
          </cell>
          <cell r="O645" t="str">
            <v>SARPSBORG</v>
          </cell>
          <cell r="P645" t="str">
            <v>NO</v>
          </cell>
          <cell r="Q645" t="str">
            <v>N/A</v>
          </cell>
          <cell r="R645">
            <v>637805</v>
          </cell>
          <cell r="S645">
            <v>293390</v>
          </cell>
          <cell r="T645" t="str">
            <v>OTH</v>
          </cell>
          <cell r="U645" t="str">
            <v>PRC</v>
          </cell>
          <cell r="V645" t="str">
            <v>BES</v>
          </cell>
        </row>
        <row r="646">
          <cell r="A646" t="str">
            <v>GROWTH</v>
          </cell>
          <cell r="B646" t="str">
            <v>G3RD-CT-2002-00831</v>
          </cell>
          <cell r="C646" t="str">
            <v>1.1.3.-3.</v>
          </cell>
          <cell r="D646" t="str">
            <v>Research Projects</v>
          </cell>
          <cell r="E646" t="str">
            <v>Integration of Sea Land Technologies for an Efficient Intermodal Door to Door Transport (INTEGRATION)</v>
          </cell>
          <cell r="F646">
            <v>9703829</v>
          </cell>
          <cell r="G646">
            <v>5002281</v>
          </cell>
          <cell r="H646">
            <v>37453</v>
          </cell>
          <cell r="I646">
            <v>26</v>
          </cell>
          <cell r="J646">
            <v>2</v>
          </cell>
          <cell r="K646" t="str">
            <v>Assistant Contractor</v>
          </cell>
          <cell r="L646" t="str">
            <v>DET NORSKE VERITAS A/S</v>
          </cell>
          <cell r="M646" t="str">
            <v>Veritasveien 1</v>
          </cell>
          <cell r="N646" t="str">
            <v>1322</v>
          </cell>
          <cell r="O646" t="str">
            <v>HOVIK</v>
          </cell>
          <cell r="P646" t="str">
            <v>NO</v>
          </cell>
          <cell r="Q646" t="str">
            <v>N/A</v>
          </cell>
          <cell r="R646">
            <v>169388</v>
          </cell>
          <cell r="S646">
            <v>84694</v>
          </cell>
          <cell r="T646" t="str">
            <v>IND</v>
          </cell>
          <cell r="U646" t="str">
            <v>PRC</v>
          </cell>
          <cell r="V646" t="str">
            <v>BES</v>
          </cell>
        </row>
        <row r="647">
          <cell r="A647" t="str">
            <v>GROWTH</v>
          </cell>
          <cell r="B647" t="str">
            <v>G3RD-CT-2002-00831</v>
          </cell>
          <cell r="C647" t="str">
            <v>1.1.3.-3.</v>
          </cell>
          <cell r="D647" t="str">
            <v>Research Projects</v>
          </cell>
          <cell r="E647" t="str">
            <v>Integration of Sea Land Technologies for an Efficient Intermodal Door to Door Transport (INTEGRATION)</v>
          </cell>
          <cell r="F647">
            <v>9703829</v>
          </cell>
          <cell r="G647">
            <v>5002281</v>
          </cell>
          <cell r="H647">
            <v>37453</v>
          </cell>
          <cell r="I647">
            <v>26</v>
          </cell>
          <cell r="K647" t="str">
            <v>Assistant Contractor</v>
          </cell>
          <cell r="L647" t="str">
            <v>LOGIT AS</v>
          </cell>
          <cell r="M647" t="str">
            <v>Tryms vei 6</v>
          </cell>
          <cell r="N647" t="str">
            <v>1445</v>
          </cell>
          <cell r="O647" t="str">
            <v>HEER</v>
          </cell>
          <cell r="P647" t="str">
            <v>NO</v>
          </cell>
          <cell r="R647">
            <v>418276</v>
          </cell>
          <cell r="S647">
            <v>209138</v>
          </cell>
          <cell r="T647" t="str">
            <v>OTH</v>
          </cell>
          <cell r="U647" t="str">
            <v>PRC</v>
          </cell>
          <cell r="V647" t="str">
            <v>BES</v>
          </cell>
        </row>
        <row r="648">
          <cell r="A648" t="str">
            <v>GROWTH</v>
          </cell>
          <cell r="B648" t="str">
            <v>G3RT-CT-2000-05007</v>
          </cell>
          <cell r="C648" t="str">
            <v>1.1.3.-3.</v>
          </cell>
          <cell r="D648" t="str">
            <v>Thematic Network</v>
          </cell>
          <cell r="E648" t="str">
            <v>Thematic Network on Floating Structures Technology</v>
          </cell>
          <cell r="F648">
            <v>1500000</v>
          </cell>
          <cell r="G648">
            <v>1500000</v>
          </cell>
          <cell r="H648">
            <v>37062</v>
          </cell>
          <cell r="I648">
            <v>35</v>
          </cell>
          <cell r="J648">
            <v>7</v>
          </cell>
          <cell r="K648" t="str">
            <v>Member</v>
          </cell>
          <cell r="L648" t="str">
            <v>ABB OFFSHORE SYSTEMS AS</v>
          </cell>
          <cell r="M648" t="str">
            <v>Bergerveien 12</v>
          </cell>
          <cell r="N648" t="str">
            <v>1375</v>
          </cell>
          <cell r="O648" t="str">
            <v>BILLINGSTAD</v>
          </cell>
          <cell r="P648" t="str">
            <v>NO</v>
          </cell>
          <cell r="R648">
            <v>68310</v>
          </cell>
          <cell r="S648">
            <v>68310</v>
          </cell>
          <cell r="T648" t="str">
            <v>OTH</v>
          </cell>
          <cell r="U648" t="str">
            <v>INO</v>
          </cell>
          <cell r="V648" t="str">
            <v>PUS</v>
          </cell>
        </row>
        <row r="649">
          <cell r="A649" t="str">
            <v>GROWTH</v>
          </cell>
          <cell r="B649" t="str">
            <v>G3RT-CT-2000-05007</v>
          </cell>
          <cell r="C649" t="str">
            <v>1.1.3.-3.</v>
          </cell>
          <cell r="D649" t="str">
            <v>Thematic Network</v>
          </cell>
          <cell r="E649" t="str">
            <v>Thematic Network on Floating Structures Technology</v>
          </cell>
          <cell r="F649">
            <v>1500000</v>
          </cell>
          <cell r="G649">
            <v>1500000</v>
          </cell>
          <cell r="H649">
            <v>37062</v>
          </cell>
          <cell r="I649">
            <v>35</v>
          </cell>
          <cell r="K649" t="str">
            <v>Prime Contractor</v>
          </cell>
          <cell r="L649" t="str">
            <v>AKER MARITIME ASA</v>
          </cell>
          <cell r="M649" t="str">
            <v>Lilleakerveien 8</v>
          </cell>
          <cell r="N649" t="str">
            <v>0216</v>
          </cell>
          <cell r="O649" t="str">
            <v>OSLO</v>
          </cell>
          <cell r="P649" t="str">
            <v>NO</v>
          </cell>
          <cell r="Q649" t="str">
            <v>N/A</v>
          </cell>
          <cell r="R649">
            <v>198570</v>
          </cell>
          <cell r="S649">
            <v>198570</v>
          </cell>
          <cell r="T649" t="str">
            <v>OTH</v>
          </cell>
          <cell r="U649" t="str">
            <v>PRC</v>
          </cell>
          <cell r="V649" t="str">
            <v>BES</v>
          </cell>
        </row>
        <row r="650">
          <cell r="A650" t="str">
            <v>GROWTH</v>
          </cell>
          <cell r="B650" t="str">
            <v>G3RT-CT-2000-05007</v>
          </cell>
          <cell r="C650" t="str">
            <v>1.1.3.-3.</v>
          </cell>
          <cell r="D650" t="str">
            <v>Thematic Network</v>
          </cell>
          <cell r="E650" t="str">
            <v>Thematic Network on Floating Structures Technology</v>
          </cell>
          <cell r="F650">
            <v>1500000</v>
          </cell>
          <cell r="G650">
            <v>1500000</v>
          </cell>
          <cell r="H650">
            <v>37062</v>
          </cell>
          <cell r="I650">
            <v>35</v>
          </cell>
          <cell r="K650" t="str">
            <v>Principal Contractor</v>
          </cell>
          <cell r="L650" t="str">
            <v>DET NORSKE VERITAS A/S</v>
          </cell>
          <cell r="M650" t="str">
            <v>Veritasveien 1</v>
          </cell>
          <cell r="N650" t="str">
            <v>1322</v>
          </cell>
          <cell r="O650" t="str">
            <v>HOVIK</v>
          </cell>
          <cell r="P650" t="str">
            <v>NO</v>
          </cell>
          <cell r="Q650" t="str">
            <v>N/A</v>
          </cell>
          <cell r="R650">
            <v>62310</v>
          </cell>
          <cell r="S650">
            <v>62310</v>
          </cell>
          <cell r="T650" t="str">
            <v>IND</v>
          </cell>
          <cell r="U650" t="str">
            <v>PRC</v>
          </cell>
          <cell r="V650" t="str">
            <v>BES</v>
          </cell>
        </row>
        <row r="651">
          <cell r="A651" t="str">
            <v>GROWTH</v>
          </cell>
          <cell r="B651" t="str">
            <v>G3RT-CT-2000-05007</v>
          </cell>
          <cell r="C651" t="str">
            <v>1.1.3.-3.</v>
          </cell>
          <cell r="D651" t="str">
            <v>Thematic Network</v>
          </cell>
          <cell r="E651" t="str">
            <v>Thematic Network on Floating Structures Technology</v>
          </cell>
          <cell r="F651">
            <v>1500000</v>
          </cell>
          <cell r="G651">
            <v>1500000</v>
          </cell>
          <cell r="H651">
            <v>37062</v>
          </cell>
          <cell r="I651">
            <v>35</v>
          </cell>
          <cell r="K651" t="str">
            <v>Member</v>
          </cell>
          <cell r="L651" t="str">
            <v>DSND SUBSEA AS</v>
          </cell>
          <cell r="M651" t="str">
            <v>Televeien 3</v>
          </cell>
          <cell r="N651" t="str">
            <v>4879</v>
          </cell>
          <cell r="O651" t="str">
            <v>GRIMSTAD</v>
          </cell>
          <cell r="P651" t="str">
            <v>NO</v>
          </cell>
          <cell r="R651">
            <v>22770</v>
          </cell>
          <cell r="S651">
            <v>22770</v>
          </cell>
          <cell r="T651" t="str">
            <v>OTH</v>
          </cell>
          <cell r="U651" t="str">
            <v>PRC</v>
          </cell>
          <cell r="V651" t="str">
            <v>BES</v>
          </cell>
        </row>
        <row r="652">
          <cell r="A652" t="str">
            <v>GROWTH</v>
          </cell>
          <cell r="B652" t="str">
            <v>G3RT-CT-2000-05007</v>
          </cell>
          <cell r="C652" t="str">
            <v>1.1.3.-3.</v>
          </cell>
          <cell r="D652" t="str">
            <v>Thematic Network</v>
          </cell>
          <cell r="E652" t="str">
            <v>Thematic Network on Floating Structures Technology</v>
          </cell>
          <cell r="F652">
            <v>1500000</v>
          </cell>
          <cell r="G652">
            <v>1500000</v>
          </cell>
          <cell r="H652">
            <v>37062</v>
          </cell>
          <cell r="I652">
            <v>35</v>
          </cell>
          <cell r="K652" t="str">
            <v>Member</v>
          </cell>
          <cell r="L652" t="str">
            <v>KONGSBERG SIMRAD AS</v>
          </cell>
          <cell r="M652" t="str">
            <v>Dyrmyrgata 35</v>
          </cell>
          <cell r="N652" t="str">
            <v>3601</v>
          </cell>
          <cell r="O652" t="str">
            <v>KONGSBERG</v>
          </cell>
          <cell r="P652" t="str">
            <v>NO</v>
          </cell>
          <cell r="Q652" t="str">
            <v>N/A</v>
          </cell>
          <cell r="R652">
            <v>22770</v>
          </cell>
          <cell r="S652">
            <v>22770</v>
          </cell>
          <cell r="T652" t="str">
            <v>OTH</v>
          </cell>
          <cell r="U652" t="str">
            <v>PRC</v>
          </cell>
          <cell r="V652" t="str">
            <v>BES</v>
          </cell>
        </row>
        <row r="653">
          <cell r="A653" t="str">
            <v>GROWTH</v>
          </cell>
          <cell r="B653" t="str">
            <v>G3RT-CT-2000-05007</v>
          </cell>
          <cell r="C653" t="str">
            <v>1.1.3.-3.</v>
          </cell>
          <cell r="D653" t="str">
            <v>Thematic Network</v>
          </cell>
          <cell r="E653" t="str">
            <v>Thematic Network on Floating Structures Technology</v>
          </cell>
          <cell r="F653">
            <v>1500000</v>
          </cell>
          <cell r="G653">
            <v>1500000</v>
          </cell>
          <cell r="H653">
            <v>37062</v>
          </cell>
          <cell r="I653">
            <v>35</v>
          </cell>
          <cell r="K653" t="str">
            <v>Principal Contractor</v>
          </cell>
          <cell r="L653" t="str">
            <v>KVAERNER OIL &amp; GAS A.S.</v>
          </cell>
          <cell r="N653" t="str">
            <v>3204</v>
          </cell>
          <cell r="O653" t="str">
            <v>SANDEFJORD</v>
          </cell>
          <cell r="P653" t="str">
            <v>NO</v>
          </cell>
          <cell r="Q653" t="str">
            <v>N/A</v>
          </cell>
          <cell r="R653">
            <v>62310</v>
          </cell>
          <cell r="S653">
            <v>62310</v>
          </cell>
          <cell r="T653" t="str">
            <v>OTH</v>
          </cell>
          <cell r="U653" t="str">
            <v>PRC</v>
          </cell>
          <cell r="V653" t="str">
            <v>BES</v>
          </cell>
        </row>
        <row r="654">
          <cell r="A654" t="str">
            <v>GROWTH</v>
          </cell>
          <cell r="B654" t="str">
            <v>G3RT-CT-2000-05007</v>
          </cell>
          <cell r="C654" t="str">
            <v>1.1.3.-3.</v>
          </cell>
          <cell r="D654" t="str">
            <v>Thematic Network</v>
          </cell>
          <cell r="E654" t="str">
            <v>Thematic Network on Floating Structures Technology</v>
          </cell>
          <cell r="F654">
            <v>1500000</v>
          </cell>
          <cell r="G654">
            <v>1500000</v>
          </cell>
          <cell r="H654">
            <v>37062</v>
          </cell>
          <cell r="I654">
            <v>35</v>
          </cell>
          <cell r="K654" t="str">
            <v>Member</v>
          </cell>
          <cell r="L654" t="str">
            <v xml:space="preserve">MARINTEK </v>
          </cell>
          <cell r="N654" t="str">
            <v>7450</v>
          </cell>
          <cell r="O654" t="str">
            <v>TRONDHEIM</v>
          </cell>
          <cell r="P654" t="str">
            <v>NO</v>
          </cell>
          <cell r="R654">
            <v>45540</v>
          </cell>
          <cell r="S654">
            <v>45540</v>
          </cell>
          <cell r="T654" t="str">
            <v>REC</v>
          </cell>
          <cell r="U654" t="str">
            <v>PNP</v>
          </cell>
          <cell r="V654" t="str">
            <v>RPN</v>
          </cell>
        </row>
        <row r="655">
          <cell r="A655" t="str">
            <v>GROWTH</v>
          </cell>
          <cell r="B655" t="str">
            <v>G3RT-CT-2001-05050</v>
          </cell>
          <cell r="C655" t="str">
            <v>1.1.3.-3.</v>
          </cell>
          <cell r="D655" t="str">
            <v>Thematic Network</v>
          </cell>
          <cell r="E655" t="str">
            <v>DESIGN FOR SAFETY: An Integrated Approach to Safe European Ro-Ro Ferry Design (SAFER EURORO II)</v>
          </cell>
          <cell r="F655">
            <v>798360</v>
          </cell>
          <cell r="G655">
            <v>798360</v>
          </cell>
          <cell r="H655">
            <v>37222</v>
          </cell>
          <cell r="I655">
            <v>13</v>
          </cell>
          <cell r="J655">
            <v>7</v>
          </cell>
          <cell r="K655" t="str">
            <v>Member</v>
          </cell>
          <cell r="L655" t="str">
            <v>COLOR LINE MARINE AS</v>
          </cell>
          <cell r="M655" t="str">
            <v>Leif Weldingsvei 6</v>
          </cell>
          <cell r="N655" t="str">
            <v>3202</v>
          </cell>
          <cell r="O655" t="str">
            <v>SANDEFJORD</v>
          </cell>
          <cell r="P655" t="str">
            <v>NO</v>
          </cell>
          <cell r="Q655" t="str">
            <v>N/A</v>
          </cell>
          <cell r="R655">
            <v>20640</v>
          </cell>
          <cell r="S655">
            <v>20640</v>
          </cell>
          <cell r="T655" t="str">
            <v>OTH</v>
          </cell>
          <cell r="U655" t="str">
            <v>PRC</v>
          </cell>
          <cell r="V655" t="str">
            <v>BES</v>
          </cell>
        </row>
        <row r="656">
          <cell r="A656" t="str">
            <v>GROWTH</v>
          </cell>
          <cell r="B656" t="str">
            <v>G3RT-CT-2001-05050</v>
          </cell>
          <cell r="C656" t="str">
            <v>1.1.3.-3.</v>
          </cell>
          <cell r="D656" t="str">
            <v>Thematic Network</v>
          </cell>
          <cell r="E656" t="str">
            <v>DESIGN FOR SAFETY: An Integrated Approach to Safe European Ro-Ro Ferry Design (SAFER EURORO II)</v>
          </cell>
          <cell r="F656">
            <v>798360</v>
          </cell>
          <cell r="G656">
            <v>798360</v>
          </cell>
          <cell r="H656">
            <v>37222</v>
          </cell>
          <cell r="I656">
            <v>13</v>
          </cell>
          <cell r="K656" t="str">
            <v>Member</v>
          </cell>
          <cell r="L656" t="str">
            <v>DET NORSKE VERITAS A/S</v>
          </cell>
          <cell r="M656" t="str">
            <v>Veritasveien 1</v>
          </cell>
          <cell r="N656" t="str">
            <v>1322</v>
          </cell>
          <cell r="O656" t="str">
            <v>HOVIK</v>
          </cell>
          <cell r="P656" t="str">
            <v>NO</v>
          </cell>
          <cell r="Q656" t="str">
            <v>N/A</v>
          </cell>
          <cell r="R656">
            <v>55440</v>
          </cell>
          <cell r="S656">
            <v>55440</v>
          </cell>
          <cell r="T656" t="str">
            <v>IND</v>
          </cell>
          <cell r="U656" t="str">
            <v>PRC</v>
          </cell>
          <cell r="V656" t="str">
            <v>BES</v>
          </cell>
        </row>
        <row r="657">
          <cell r="A657" t="str">
            <v>GROWTH</v>
          </cell>
          <cell r="B657" t="str">
            <v>G3RT-CT-2001-05055</v>
          </cell>
          <cell r="C657" t="str">
            <v>1.1.3.-3.</v>
          </cell>
          <cell r="D657" t="str">
            <v>Thematic Network</v>
          </cell>
          <cell r="E657" t="str">
            <v>European Research Area Application in the Maritime Domain (ERAMAR)</v>
          </cell>
          <cell r="F657">
            <v>1670000</v>
          </cell>
          <cell r="G657">
            <v>1670000</v>
          </cell>
          <cell r="H657">
            <v>37235</v>
          </cell>
          <cell r="I657">
            <v>33</v>
          </cell>
          <cell r="K657" t="str">
            <v>Member</v>
          </cell>
          <cell r="L657" t="str">
            <v>AKER TECHNOLOGY AS</v>
          </cell>
          <cell r="M657" t="str">
            <v>Lilleakerveien 8</v>
          </cell>
          <cell r="N657" t="str">
            <v>0216</v>
          </cell>
          <cell r="O657" t="str">
            <v>OSLO</v>
          </cell>
          <cell r="P657" t="str">
            <v>NO</v>
          </cell>
          <cell r="Q657" t="str">
            <v>N/A</v>
          </cell>
          <cell r="R657">
            <v>22800</v>
          </cell>
          <cell r="S657">
            <v>22800</v>
          </cell>
          <cell r="T657" t="str">
            <v>IND</v>
          </cell>
          <cell r="U657" t="str">
            <v>PRC</v>
          </cell>
          <cell r="V657" t="str">
            <v>BES</v>
          </cell>
        </row>
        <row r="658">
          <cell r="A658" t="str">
            <v>GROWTH</v>
          </cell>
          <cell r="B658" t="str">
            <v>G3RT-CT-2001-05055</v>
          </cell>
          <cell r="C658" t="str">
            <v>1.1.3.-3.</v>
          </cell>
          <cell r="D658" t="str">
            <v>Thematic Network</v>
          </cell>
          <cell r="E658" t="str">
            <v>European Research Area Application in the Maritime Domain (ERAMAR)</v>
          </cell>
          <cell r="F658">
            <v>1670000</v>
          </cell>
          <cell r="G658">
            <v>1670000</v>
          </cell>
          <cell r="H658">
            <v>37235</v>
          </cell>
          <cell r="I658">
            <v>33</v>
          </cell>
          <cell r="K658" t="str">
            <v>Member</v>
          </cell>
          <cell r="L658" t="str">
            <v>DET NORSKE VERITAS A/S</v>
          </cell>
          <cell r="M658" t="str">
            <v>Veritasveien 1</v>
          </cell>
          <cell r="N658" t="str">
            <v>1322</v>
          </cell>
          <cell r="O658" t="str">
            <v>HOVIK</v>
          </cell>
          <cell r="P658" t="str">
            <v>NO</v>
          </cell>
          <cell r="Q658" t="str">
            <v>N/A</v>
          </cell>
          <cell r="R658">
            <v>105100</v>
          </cell>
          <cell r="S658">
            <v>105100</v>
          </cell>
          <cell r="T658" t="str">
            <v>IND</v>
          </cell>
          <cell r="U658" t="str">
            <v>PRC</v>
          </cell>
          <cell r="V658" t="str">
            <v>BES</v>
          </cell>
        </row>
        <row r="659">
          <cell r="A659" t="str">
            <v>GROWTH</v>
          </cell>
          <cell r="B659" t="str">
            <v>G3RT-CT-2001-05055</v>
          </cell>
          <cell r="C659" t="str">
            <v>1.1.3.-3.</v>
          </cell>
          <cell r="D659" t="str">
            <v>Thematic Network</v>
          </cell>
          <cell r="E659" t="str">
            <v>European Research Area Application in the Maritime Domain (ERAMAR)</v>
          </cell>
          <cell r="F659">
            <v>1670000</v>
          </cell>
          <cell r="G659">
            <v>1670000</v>
          </cell>
          <cell r="H659">
            <v>37235</v>
          </cell>
          <cell r="I659">
            <v>33</v>
          </cell>
          <cell r="K659" t="str">
            <v>Member</v>
          </cell>
          <cell r="L659" t="str">
            <v>LOGIT AS</v>
          </cell>
          <cell r="M659" t="str">
            <v>Tryms vei 6</v>
          </cell>
          <cell r="N659" t="str">
            <v>1445</v>
          </cell>
          <cell r="O659" t="str">
            <v>HEER</v>
          </cell>
          <cell r="P659" t="str">
            <v>NO</v>
          </cell>
          <cell r="R659">
            <v>22800</v>
          </cell>
          <cell r="S659">
            <v>22800</v>
          </cell>
          <cell r="T659" t="str">
            <v>OTH</v>
          </cell>
          <cell r="U659" t="str">
            <v>PRC</v>
          </cell>
          <cell r="V659" t="str">
            <v>BES</v>
          </cell>
        </row>
        <row r="660">
          <cell r="A660" t="str">
            <v>GROWTH</v>
          </cell>
          <cell r="B660" t="str">
            <v>G3RT-CT-2001-05055</v>
          </cell>
          <cell r="C660" t="str">
            <v>1.1.3.-3.</v>
          </cell>
          <cell r="D660" t="str">
            <v>Thematic Network</v>
          </cell>
          <cell r="E660" t="str">
            <v>European Research Area Application in the Maritime Domain (ERAMAR)</v>
          </cell>
          <cell r="F660">
            <v>1670000</v>
          </cell>
          <cell r="G660">
            <v>1670000</v>
          </cell>
          <cell r="H660">
            <v>37235</v>
          </cell>
          <cell r="I660">
            <v>33</v>
          </cell>
          <cell r="K660" t="str">
            <v>Member</v>
          </cell>
          <cell r="L660" t="str">
            <v xml:space="preserve">MARINTEK </v>
          </cell>
          <cell r="N660" t="str">
            <v>7450</v>
          </cell>
          <cell r="O660" t="str">
            <v>TRONDHEIM</v>
          </cell>
          <cell r="P660" t="str">
            <v>NO</v>
          </cell>
          <cell r="R660">
            <v>22800</v>
          </cell>
          <cell r="S660">
            <v>22800</v>
          </cell>
          <cell r="T660" t="str">
            <v>REC</v>
          </cell>
          <cell r="U660" t="str">
            <v>PNP</v>
          </cell>
          <cell r="V660" t="str">
            <v>RPN</v>
          </cell>
        </row>
        <row r="661">
          <cell r="A661" t="str">
            <v>GROWTH</v>
          </cell>
          <cell r="B661" t="str">
            <v>G3RT-CT-2001-05055</v>
          </cell>
          <cell r="C661" t="str">
            <v>1.1.3.-3.</v>
          </cell>
          <cell r="D661" t="str">
            <v>Thematic Network</v>
          </cell>
          <cell r="E661" t="str">
            <v>European Research Area Application in the Maritime Domain (ERAMAR)</v>
          </cell>
          <cell r="F661">
            <v>1670000</v>
          </cell>
          <cell r="G661">
            <v>1670000</v>
          </cell>
          <cell r="H661">
            <v>37235</v>
          </cell>
          <cell r="I661">
            <v>33</v>
          </cell>
          <cell r="K661" t="str">
            <v>Member</v>
          </cell>
          <cell r="L661" t="str">
            <v>NORWEGIAN SHIPOWNERS ASSOCIATION</v>
          </cell>
          <cell r="M661" t="str">
            <v>Raadhusgaten 25 - 1452 Vika</v>
          </cell>
          <cell r="N661" t="str">
            <v>0116</v>
          </cell>
          <cell r="O661" t="str">
            <v>OSLO</v>
          </cell>
          <cell r="P661" t="str">
            <v>NO</v>
          </cell>
          <cell r="Q661" t="str">
            <v>N/A</v>
          </cell>
          <cell r="R661">
            <v>45600</v>
          </cell>
          <cell r="S661">
            <v>45600</v>
          </cell>
          <cell r="T661" t="str">
            <v>OTH</v>
          </cell>
          <cell r="U661" t="str">
            <v>PNP</v>
          </cell>
          <cell r="V661" t="str">
            <v>PNP</v>
          </cell>
        </row>
        <row r="662">
          <cell r="A662" t="str">
            <v>GROWTH</v>
          </cell>
          <cell r="B662" t="str">
            <v>G3RT-CT-2002-05096</v>
          </cell>
          <cell r="C662" t="str">
            <v>1.1.3.-3.</v>
          </cell>
          <cell r="D662" t="str">
            <v>Thematic Network</v>
          </cell>
          <cell r="E662" t="str">
            <v>IN THE EUROPEAN RESEARCH AREA, a THEMATIC NETWORK FOR THE SHIPBUILDING TECHNOLOGY APPLIED RESEARCH</v>
          </cell>
          <cell r="F662">
            <v>2000000</v>
          </cell>
          <cell r="G662">
            <v>2000000</v>
          </cell>
          <cell r="H662">
            <v>37568</v>
          </cell>
          <cell r="I662">
            <v>40</v>
          </cell>
          <cell r="J662">
            <v>1</v>
          </cell>
          <cell r="K662" t="str">
            <v>Member</v>
          </cell>
          <cell r="L662" t="str">
            <v xml:space="preserve">MARINTEK </v>
          </cell>
          <cell r="N662" t="str">
            <v>7450</v>
          </cell>
          <cell r="O662" t="str">
            <v>TRONDHEIM</v>
          </cell>
          <cell r="P662" t="str">
            <v>NO</v>
          </cell>
          <cell r="R662">
            <v>33600</v>
          </cell>
          <cell r="S662">
            <v>33600</v>
          </cell>
          <cell r="T662" t="str">
            <v>REC</v>
          </cell>
          <cell r="U662" t="str">
            <v>PNP</v>
          </cell>
          <cell r="V662" t="str">
            <v>RPN</v>
          </cell>
        </row>
        <row r="663">
          <cell r="A663" t="str">
            <v>GROWTH</v>
          </cell>
          <cell r="B663" t="str">
            <v>G3ST-CT-2001-00347</v>
          </cell>
          <cell r="C663" t="str">
            <v>1.1.3.-3.</v>
          </cell>
          <cell r="D663" t="str">
            <v>Exploratory Awards</v>
          </cell>
          <cell r="E663" t="str">
            <v>Mechanised Ship Maintenance</v>
          </cell>
          <cell r="F663">
            <v>30000</v>
          </cell>
          <cell r="G663">
            <v>22500</v>
          </cell>
          <cell r="I663">
            <v>2</v>
          </cell>
          <cell r="J663">
            <v>1</v>
          </cell>
          <cell r="K663" t="str">
            <v>Principal Contractor</v>
          </cell>
          <cell r="L663" t="str">
            <v>RED BAND AS</v>
          </cell>
          <cell r="M663" t="str">
            <v>Havnelageref, rangkaia 1</v>
          </cell>
          <cell r="N663" t="str">
            <v>0101</v>
          </cell>
          <cell r="O663" t="str">
            <v>OSLO</v>
          </cell>
          <cell r="P663" t="str">
            <v>NO</v>
          </cell>
          <cell r="Q663" t="str">
            <v>N/A</v>
          </cell>
          <cell r="R663">
            <v>0</v>
          </cell>
          <cell r="S663">
            <v>0</v>
          </cell>
          <cell r="T663" t="str">
            <v>OTH</v>
          </cell>
          <cell r="U663" t="str">
            <v>PRC</v>
          </cell>
          <cell r="V663" t="str">
            <v>BES</v>
          </cell>
        </row>
        <row r="664">
          <cell r="A664" t="str">
            <v>GROWTH</v>
          </cell>
          <cell r="B664" t="str">
            <v>G3ST-CT-2001-50050</v>
          </cell>
          <cell r="C664" t="str">
            <v>1.1.3.-3.</v>
          </cell>
          <cell r="D664" t="str">
            <v>Exploratory Awards</v>
          </cell>
          <cell r="E664" t="str">
            <v>Mechanised Ship Maintenance</v>
          </cell>
          <cell r="F664">
            <v>30000</v>
          </cell>
          <cell r="G664">
            <v>22500</v>
          </cell>
          <cell r="I664">
            <v>2</v>
          </cell>
          <cell r="J664">
            <v>1</v>
          </cell>
          <cell r="K664" t="str">
            <v>Principal Contractor</v>
          </cell>
          <cell r="L664" t="str">
            <v>RED BAND AS</v>
          </cell>
          <cell r="M664" t="str">
            <v>Havnelageref, rangkaia 1</v>
          </cell>
          <cell r="N664" t="str">
            <v>0101</v>
          </cell>
          <cell r="O664" t="str">
            <v>OSLO</v>
          </cell>
          <cell r="P664" t="str">
            <v>NO</v>
          </cell>
          <cell r="Q664" t="str">
            <v>N/A</v>
          </cell>
          <cell r="R664">
            <v>0</v>
          </cell>
          <cell r="S664">
            <v>0</v>
          </cell>
          <cell r="T664" t="str">
            <v>OTH</v>
          </cell>
          <cell r="U664" t="str">
            <v>PRC</v>
          </cell>
          <cell r="V664" t="str">
            <v>BES</v>
          </cell>
        </row>
        <row r="665">
          <cell r="A665" t="str">
            <v>GROWTH</v>
          </cell>
          <cell r="B665" t="str">
            <v>G3ST-CT-2001-50097</v>
          </cell>
          <cell r="C665" t="str">
            <v>1.1.3.-3.</v>
          </cell>
          <cell r="D665" t="str">
            <v>Cooperative Research</v>
          </cell>
          <cell r="E665" t="str">
            <v>ENVIRONMNETALLY-FRIENDLY COATING FOR AUTOMOTIVE PARTS</v>
          </cell>
          <cell r="F665">
            <v>1573292</v>
          </cell>
          <cell r="G665">
            <v>777342</v>
          </cell>
          <cell r="H665">
            <v>37188</v>
          </cell>
          <cell r="I665">
            <v>9</v>
          </cell>
          <cell r="J665">
            <v>1</v>
          </cell>
          <cell r="K665" t="str">
            <v>Principal Contractor</v>
          </cell>
          <cell r="L665" t="str">
            <v>MOTECH PLASMA A.S.</v>
          </cell>
          <cell r="M665" t="str">
            <v>Berghagan 5, Port 22</v>
          </cell>
          <cell r="N665" t="str">
            <v>1401</v>
          </cell>
          <cell r="O665" t="str">
            <v>SKI</v>
          </cell>
          <cell r="P665" t="str">
            <v>NO</v>
          </cell>
          <cell r="Q665" t="str">
            <v>N/A</v>
          </cell>
          <cell r="R665">
            <v>125000</v>
          </cell>
          <cell r="S665">
            <v>30000</v>
          </cell>
          <cell r="T665" t="str">
            <v>OTH</v>
          </cell>
          <cell r="U665" t="str">
            <v>PRC</v>
          </cell>
          <cell r="V665" t="str">
            <v>BES</v>
          </cell>
        </row>
        <row r="666">
          <cell r="A666" t="str">
            <v>GROWTH</v>
          </cell>
          <cell r="B666" t="str">
            <v>G3ST-CT-2001-50152</v>
          </cell>
          <cell r="C666" t="str">
            <v>1.1.3.-3.</v>
          </cell>
          <cell r="D666" t="str">
            <v>Cooperative Research</v>
          </cell>
          <cell r="E666" t="str">
            <v>Protecting and ensuring water quality and increasing marine fuel efficiency with up to 30% by an innovative under water hull cleaning process (CLEANHULL)</v>
          </cell>
          <cell r="F666">
            <v>1050203</v>
          </cell>
          <cell r="G666">
            <v>502210</v>
          </cell>
          <cell r="H666">
            <v>37237</v>
          </cell>
          <cell r="I666">
            <v>8</v>
          </cell>
          <cell r="J666">
            <v>2</v>
          </cell>
          <cell r="K666" t="str">
            <v>Prime Contractor</v>
          </cell>
          <cell r="L666" t="str">
            <v>SPERRE AS</v>
          </cell>
          <cell r="M666" t="str">
            <v>Hydro Naeringspark, Bygg 90</v>
          </cell>
          <cell r="N666" t="str">
            <v>3671</v>
          </cell>
          <cell r="O666" t="str">
            <v>NOTODDEN</v>
          </cell>
          <cell r="P666" t="str">
            <v>NO</v>
          </cell>
          <cell r="Q666" t="str">
            <v>N/A</v>
          </cell>
          <cell r="R666">
            <v>126438</v>
          </cell>
          <cell r="S666">
            <v>0</v>
          </cell>
          <cell r="T666" t="str">
            <v>IND</v>
          </cell>
          <cell r="U666" t="str">
            <v>PRC</v>
          </cell>
          <cell r="V666" t="str">
            <v>BES</v>
          </cell>
        </row>
        <row r="667">
          <cell r="A667" t="str">
            <v>GROWTH</v>
          </cell>
          <cell r="B667" t="str">
            <v>G3ST-CT-2001-50152</v>
          </cell>
          <cell r="C667" t="str">
            <v>1.1.3.-3.</v>
          </cell>
          <cell r="D667" t="str">
            <v>Cooperative Research</v>
          </cell>
          <cell r="E667" t="str">
            <v>Protecting and ensuring water quality and increasing marine fuel efficiency with up to 30% by an innovative under water hull cleaning process (CLEANHULL)</v>
          </cell>
          <cell r="F667">
            <v>1050203</v>
          </cell>
          <cell r="G667">
            <v>502210</v>
          </cell>
          <cell r="H667">
            <v>37237</v>
          </cell>
          <cell r="I667">
            <v>8</v>
          </cell>
          <cell r="K667" t="str">
            <v>RTD performers</v>
          </cell>
          <cell r="L667" t="str">
            <v xml:space="preserve">TEKNOLOGISK INSTITUTT
</v>
          </cell>
          <cell r="M667" t="str">
            <v>St. Hanshaugen, Akersveien 24 C</v>
          </cell>
          <cell r="N667" t="str">
            <v>0131</v>
          </cell>
          <cell r="O667" t="str">
            <v>OSLO</v>
          </cell>
          <cell r="P667" t="str">
            <v>NO</v>
          </cell>
          <cell r="Q667" t="str">
            <v>N/A</v>
          </cell>
          <cell r="R667">
            <v>302191</v>
          </cell>
          <cell r="S667">
            <v>302191</v>
          </cell>
          <cell r="T667" t="str">
            <v>REC</v>
          </cell>
          <cell r="U667" t="str">
            <v>PNP</v>
          </cell>
          <cell r="V667" t="str">
            <v>RPN</v>
          </cell>
        </row>
        <row r="668">
          <cell r="A668" t="str">
            <v>GROWTH</v>
          </cell>
          <cell r="B668" t="str">
            <v>G3ST-CT-2001-50154</v>
          </cell>
          <cell r="C668" t="str">
            <v>1.1.3.-3.</v>
          </cell>
          <cell r="D668" t="str">
            <v>Cooperative Research</v>
          </cell>
          <cell r="E668" t="str">
            <v>Twin Marine Lifter - Motion theory development, implementation and verification  (TML - MTD)</v>
          </cell>
          <cell r="F668">
            <v>1400000</v>
          </cell>
          <cell r="G668">
            <v>700000</v>
          </cell>
          <cell r="H668">
            <v>37237</v>
          </cell>
          <cell r="I668">
            <v>6</v>
          </cell>
          <cell r="J668">
            <v>4</v>
          </cell>
          <cell r="K668" t="str">
            <v>RTD performers</v>
          </cell>
          <cell r="L668" t="str">
            <v xml:space="preserve">MARINTEK </v>
          </cell>
          <cell r="N668" t="str">
            <v>7450</v>
          </cell>
          <cell r="O668" t="str">
            <v>TRONDHEIM</v>
          </cell>
          <cell r="P668" t="str">
            <v>NO</v>
          </cell>
          <cell r="R668">
            <v>340000</v>
          </cell>
          <cell r="S668">
            <v>340000</v>
          </cell>
          <cell r="T668" t="str">
            <v>REC</v>
          </cell>
          <cell r="U668" t="str">
            <v>PNP</v>
          </cell>
          <cell r="V668" t="str">
            <v>RPN</v>
          </cell>
        </row>
        <row r="669">
          <cell r="A669" t="str">
            <v>GROWTH</v>
          </cell>
          <cell r="B669" t="str">
            <v>G3ST-CT-2001-50154</v>
          </cell>
          <cell r="C669" t="str">
            <v>1.1.3.-3.</v>
          </cell>
          <cell r="D669" t="str">
            <v>Cooperative Research</v>
          </cell>
          <cell r="E669" t="str">
            <v>Twin Marine Lifter - Motion theory development, implementation and verification  (TML - MTD)</v>
          </cell>
          <cell r="F669">
            <v>1400000</v>
          </cell>
          <cell r="G669">
            <v>700000</v>
          </cell>
          <cell r="H669">
            <v>37237</v>
          </cell>
          <cell r="I669">
            <v>6</v>
          </cell>
          <cell r="K669" t="str">
            <v>RTD performers</v>
          </cell>
          <cell r="L669" t="str">
            <v xml:space="preserve">MARINTEK </v>
          </cell>
          <cell r="M669" t="str">
            <v>Otto Nilsensvei 10</v>
          </cell>
          <cell r="N669" t="str">
            <v>7450</v>
          </cell>
          <cell r="O669" t="str">
            <v>TRONDHEIM</v>
          </cell>
          <cell r="P669" t="str">
            <v>NO</v>
          </cell>
          <cell r="R669">
            <v>340000</v>
          </cell>
          <cell r="S669">
            <v>340000</v>
          </cell>
          <cell r="T669" t="str">
            <v>REC</v>
          </cell>
          <cell r="U669" t="str">
            <v>PUC</v>
          </cell>
          <cell r="V669" t="str">
            <v>RPU</v>
          </cell>
        </row>
        <row r="670">
          <cell r="A670" t="str">
            <v>GROWTH</v>
          </cell>
          <cell r="B670" t="str">
            <v>G3ST-CT-2001-50154</v>
          </cell>
          <cell r="C670" t="str">
            <v>1.1.3.-3.</v>
          </cell>
          <cell r="D670" t="str">
            <v>Cooperative Research</v>
          </cell>
          <cell r="E670" t="str">
            <v>Twin Marine Lifter - Motion theory development, implementation and verification  (TML - MTD)</v>
          </cell>
          <cell r="F670">
            <v>1400000</v>
          </cell>
          <cell r="G670">
            <v>700000</v>
          </cell>
          <cell r="H670">
            <v>37237</v>
          </cell>
          <cell r="I670">
            <v>6</v>
          </cell>
          <cell r="K670" t="str">
            <v>Principal Contractor</v>
          </cell>
          <cell r="L670" t="str">
            <v>OPTIONS A.S.</v>
          </cell>
          <cell r="M670" t="str">
            <v>Verven 24a</v>
          </cell>
          <cell r="N670" t="str">
            <v>4002</v>
          </cell>
          <cell r="O670" t="str">
            <v>STAVANGER</v>
          </cell>
          <cell r="P670" t="str">
            <v>NO</v>
          </cell>
          <cell r="Q670" t="str">
            <v>N/A</v>
          </cell>
          <cell r="R670">
            <v>167000</v>
          </cell>
          <cell r="S670">
            <v>45000</v>
          </cell>
          <cell r="T670" t="str">
            <v>IND</v>
          </cell>
          <cell r="U670" t="str">
            <v>PRC</v>
          </cell>
          <cell r="V670" t="str">
            <v>BES</v>
          </cell>
        </row>
        <row r="671">
          <cell r="A671" t="str">
            <v>GROWTH</v>
          </cell>
          <cell r="B671" t="str">
            <v>G3ST-CT-2001-50154</v>
          </cell>
          <cell r="C671" t="str">
            <v>1.1.3.-3.</v>
          </cell>
          <cell r="D671" t="str">
            <v>Cooperative Research</v>
          </cell>
          <cell r="E671" t="str">
            <v>Twin Marine Lifter - Motion theory development, implementation and verification  (TML - MTD)</v>
          </cell>
          <cell r="F671">
            <v>1400000</v>
          </cell>
          <cell r="G671">
            <v>700000</v>
          </cell>
          <cell r="H671">
            <v>37237</v>
          </cell>
          <cell r="I671">
            <v>6</v>
          </cell>
          <cell r="K671" t="str">
            <v>Prime Contractor</v>
          </cell>
          <cell r="L671" t="str">
            <v>SEAMETRIC INTERNATIONAL A.S.</v>
          </cell>
          <cell r="M671" t="str">
            <v>Skogstoestraen 25 block C</v>
          </cell>
          <cell r="N671" t="str">
            <v>4029</v>
          </cell>
          <cell r="O671" t="str">
            <v>STAVANGER</v>
          </cell>
          <cell r="P671" t="str">
            <v>NO</v>
          </cell>
          <cell r="Q671" t="str">
            <v>N/A</v>
          </cell>
          <cell r="R671">
            <v>334000</v>
          </cell>
          <cell r="S671">
            <v>0</v>
          </cell>
          <cell r="T671" t="str">
            <v>IND</v>
          </cell>
          <cell r="U671" t="str">
            <v>PRC</v>
          </cell>
          <cell r="V671" t="str">
            <v>BES</v>
          </cell>
        </row>
        <row r="672">
          <cell r="A672" t="str">
            <v>GROWTH</v>
          </cell>
          <cell r="B672" t="str">
            <v>G3ST-CT-2001-50159</v>
          </cell>
          <cell r="C672" t="str">
            <v>1.1.3.-3.</v>
          </cell>
          <cell r="D672" t="str">
            <v>Cooperative Research</v>
          </cell>
          <cell r="E672" t="str">
            <v>Preventing Over 700 Deaths Annually From Acute Silicosis By Eliminating Silica Sand Blasting As A Paint Stripping Method (DISBOND)</v>
          </cell>
          <cell r="F672">
            <v>945814</v>
          </cell>
          <cell r="G672">
            <v>449990</v>
          </cell>
          <cell r="H672">
            <v>37236</v>
          </cell>
          <cell r="I672">
            <v>9</v>
          </cell>
          <cell r="J672">
            <v>4</v>
          </cell>
          <cell r="K672" t="str">
            <v>Prime Contractor</v>
          </cell>
          <cell r="L672" t="str">
            <v>JAK J ALVEBERG A.S.</v>
          </cell>
          <cell r="M672" t="str">
            <v>Grini Naeringspark 15</v>
          </cell>
          <cell r="N672" t="str">
            <v>1332</v>
          </cell>
          <cell r="O672" t="str">
            <v>OESTERAS</v>
          </cell>
          <cell r="P672" t="str">
            <v>NO</v>
          </cell>
          <cell r="R672">
            <v>112191</v>
          </cell>
          <cell r="S672">
            <v>0</v>
          </cell>
          <cell r="T672" t="str">
            <v>IND</v>
          </cell>
          <cell r="U672" t="str">
            <v>PRC</v>
          </cell>
          <cell r="V672" t="str">
            <v>BES</v>
          </cell>
        </row>
        <row r="673">
          <cell r="A673" t="str">
            <v>GROWTH</v>
          </cell>
          <cell r="B673" t="str">
            <v>G3ST-CT-2001-50159</v>
          </cell>
          <cell r="C673" t="str">
            <v>1.1.3.-3.</v>
          </cell>
          <cell r="D673" t="str">
            <v>Cooperative Research</v>
          </cell>
          <cell r="E673" t="str">
            <v>Preventing Over 700 Deaths Annually From Acute Silicosis By Eliminating Silica Sand Blasting As A Paint Stripping Method (DISBOND)</v>
          </cell>
          <cell r="F673">
            <v>945814</v>
          </cell>
          <cell r="G673">
            <v>449990</v>
          </cell>
          <cell r="H673">
            <v>37236</v>
          </cell>
          <cell r="I673">
            <v>9</v>
          </cell>
          <cell r="K673" t="str">
            <v>RTD performers</v>
          </cell>
          <cell r="L673" t="str">
            <v xml:space="preserve">TEKNOLOGISK INSTITUTT
</v>
          </cell>
          <cell r="M673" t="str">
            <v>St. Hanshaugen, Akersveien 24 C</v>
          </cell>
          <cell r="N673" t="str">
            <v>0131</v>
          </cell>
          <cell r="O673" t="str">
            <v>OSLO</v>
          </cell>
          <cell r="P673" t="str">
            <v>NO</v>
          </cell>
          <cell r="Q673" t="str">
            <v>N/A</v>
          </cell>
          <cell r="R673">
            <v>249256</v>
          </cell>
          <cell r="S673">
            <v>249256</v>
          </cell>
          <cell r="T673" t="str">
            <v>REC</v>
          </cell>
          <cell r="U673" t="str">
            <v>PNP</v>
          </cell>
          <cell r="V673" t="str">
            <v>RPN</v>
          </cell>
        </row>
        <row r="674">
          <cell r="A674" t="str">
            <v>GROWTH</v>
          </cell>
          <cell r="B674" t="str">
            <v>G3ST-CT-2002-50201</v>
          </cell>
          <cell r="C674" t="str">
            <v>1.1.3.-3.</v>
          </cell>
          <cell r="D674" t="str">
            <v>Cooperative Research</v>
          </cell>
          <cell r="E674" t="str">
            <v>Treatment of Ballast Water</v>
          </cell>
          <cell r="F674">
            <v>856088</v>
          </cell>
          <cell r="G674">
            <v>424928</v>
          </cell>
          <cell r="H674">
            <v>37424</v>
          </cell>
          <cell r="I674">
            <v>11</v>
          </cell>
          <cell r="J674">
            <v>3</v>
          </cell>
          <cell r="K674" t="str">
            <v>Principal Contractor</v>
          </cell>
          <cell r="L674" t="str">
            <v>ENVIRO TECH AS</v>
          </cell>
          <cell r="N674" t="str">
            <v>9040</v>
          </cell>
          <cell r="O674" t="str">
            <v>NORDKJOSBOTN</v>
          </cell>
          <cell r="P674" t="str">
            <v>NO</v>
          </cell>
          <cell r="R674">
            <v>48100</v>
          </cell>
          <cell r="S674">
            <v>5000</v>
          </cell>
          <cell r="T674" t="str">
            <v>OTH</v>
          </cell>
          <cell r="U674" t="str">
            <v>PRC</v>
          </cell>
          <cell r="V674" t="str">
            <v>BES</v>
          </cell>
        </row>
        <row r="675">
          <cell r="A675" t="str">
            <v>GROWTH</v>
          </cell>
          <cell r="B675" t="str">
            <v>G3ST-CT-2002-50201</v>
          </cell>
          <cell r="C675" t="str">
            <v>1.1.3.-3.</v>
          </cell>
          <cell r="D675" t="str">
            <v>Cooperative Research</v>
          </cell>
          <cell r="E675" t="str">
            <v>Treatment of Ballast Water</v>
          </cell>
          <cell r="F675">
            <v>856088</v>
          </cell>
          <cell r="G675">
            <v>424928</v>
          </cell>
          <cell r="H675">
            <v>37424</v>
          </cell>
          <cell r="I675">
            <v>11</v>
          </cell>
          <cell r="K675" t="str">
            <v>Principal Contractor</v>
          </cell>
          <cell r="L675" t="str">
            <v>OPTIMARIN AS</v>
          </cell>
          <cell r="M675" t="str">
            <v>Randabergv. 101</v>
          </cell>
          <cell r="N675" t="str">
            <v>4027</v>
          </cell>
          <cell r="O675" t="str">
            <v>STAVANGER</v>
          </cell>
          <cell r="P675" t="str">
            <v>NO</v>
          </cell>
          <cell r="Q675" t="str">
            <v>N/A</v>
          </cell>
          <cell r="R675">
            <v>64300</v>
          </cell>
          <cell r="S675">
            <v>6500</v>
          </cell>
          <cell r="T675" t="str">
            <v>OTH</v>
          </cell>
          <cell r="U675" t="str">
            <v>PRC</v>
          </cell>
          <cell r="V675" t="str">
            <v>BES</v>
          </cell>
        </row>
        <row r="676">
          <cell r="A676" t="str">
            <v>GROWTH</v>
          </cell>
          <cell r="B676" t="str">
            <v>G3ST-CT-2002-50201</v>
          </cell>
          <cell r="C676" t="str">
            <v>1.1.3.-3.</v>
          </cell>
          <cell r="D676" t="str">
            <v>Cooperative Research</v>
          </cell>
          <cell r="E676" t="str">
            <v>Treatment of Ballast Water</v>
          </cell>
          <cell r="F676">
            <v>856088</v>
          </cell>
          <cell r="G676">
            <v>424928</v>
          </cell>
          <cell r="H676">
            <v>37424</v>
          </cell>
          <cell r="I676">
            <v>11</v>
          </cell>
          <cell r="K676" t="str">
            <v>Principal Contractor</v>
          </cell>
          <cell r="L676" t="str">
            <v>VIK-SANDVIK AS</v>
          </cell>
          <cell r="N676" t="str">
            <v>5419</v>
          </cell>
          <cell r="O676" t="str">
            <v>FITJAR</v>
          </cell>
          <cell r="P676" t="str">
            <v>NO</v>
          </cell>
          <cell r="R676">
            <v>43575</v>
          </cell>
          <cell r="S676">
            <v>4500</v>
          </cell>
          <cell r="T676" t="str">
            <v>OTH</v>
          </cell>
          <cell r="U676" t="str">
            <v>PRC</v>
          </cell>
          <cell r="V676" t="str">
            <v>BES</v>
          </cell>
        </row>
        <row r="677">
          <cell r="A677" t="str">
            <v>GROWTH</v>
          </cell>
          <cell r="B677" t="str">
            <v>G3ST-CT-2002-50314</v>
          </cell>
          <cell r="C677" t="str">
            <v>1.1.3.-3.</v>
          </cell>
          <cell r="D677" t="str">
            <v>Cooperative Research</v>
          </cell>
          <cell r="E677" t="str">
            <v>Strain-, Age-, Fatigue, Environmental Coating - Options and Test</v>
          </cell>
          <cell r="F677">
            <v>1349307</v>
          </cell>
          <cell r="G677">
            <v>664000</v>
          </cell>
          <cell r="H677">
            <v>37610</v>
          </cell>
          <cell r="I677">
            <v>12</v>
          </cell>
          <cell r="J677">
            <v>3</v>
          </cell>
          <cell r="K677" t="str">
            <v>Principal Contractor</v>
          </cell>
          <cell r="L677" t="str">
            <v>NATLAND KOMPOSITT A/S</v>
          </cell>
          <cell r="M677" t="str">
            <v>Dalhaugane 2, Boenes</v>
          </cell>
          <cell r="N677" t="str">
            <v>5849</v>
          </cell>
          <cell r="O677" t="str">
            <v>BERGEN</v>
          </cell>
          <cell r="P677" t="str">
            <v>NO</v>
          </cell>
          <cell r="R677">
            <v>66921</v>
          </cell>
          <cell r="S677">
            <v>0</v>
          </cell>
          <cell r="T677" t="str">
            <v>OTH</v>
          </cell>
          <cell r="U677" t="str">
            <v>PRC</v>
          </cell>
          <cell r="V677" t="str">
            <v>BES</v>
          </cell>
        </row>
        <row r="678">
          <cell r="A678" t="str">
            <v>GROWTH</v>
          </cell>
          <cell r="B678" t="str">
            <v>G3ST-CT-2002-50314</v>
          </cell>
          <cell r="C678" t="str">
            <v>1.1.3.-3.</v>
          </cell>
          <cell r="D678" t="str">
            <v>Cooperative Research</v>
          </cell>
          <cell r="E678" t="str">
            <v>Strain-, Age-, Fatigue, Environmental Coating - Options and Test</v>
          </cell>
          <cell r="F678">
            <v>1349307</v>
          </cell>
          <cell r="G678">
            <v>664000</v>
          </cell>
          <cell r="H678">
            <v>37610</v>
          </cell>
          <cell r="I678">
            <v>12</v>
          </cell>
          <cell r="K678" t="str">
            <v>Prime Contractor</v>
          </cell>
          <cell r="L678" t="str">
            <v>OEWRE JOHNSEN A/S</v>
          </cell>
          <cell r="M678" t="str">
            <v>Oevre Flataasveg, 16</v>
          </cell>
          <cell r="N678" t="str">
            <v>7079</v>
          </cell>
          <cell r="O678" t="str">
            <v>TRONDHEIM</v>
          </cell>
          <cell r="P678" t="str">
            <v>NO</v>
          </cell>
          <cell r="R678">
            <v>260316</v>
          </cell>
          <cell r="S678">
            <v>66400</v>
          </cell>
          <cell r="T678" t="str">
            <v>OTH</v>
          </cell>
          <cell r="U678" t="str">
            <v>PRC</v>
          </cell>
          <cell r="V678" t="str">
            <v>BES</v>
          </cell>
        </row>
        <row r="679">
          <cell r="A679" t="str">
            <v>GROWTH</v>
          </cell>
          <cell r="B679" t="str">
            <v>G3ST-CT-2002-50314</v>
          </cell>
          <cell r="C679" t="str">
            <v>1.1.3.-3.</v>
          </cell>
          <cell r="D679" t="str">
            <v>Cooperative Research</v>
          </cell>
          <cell r="E679" t="str">
            <v>Strain-, Age-, Fatigue, Environmental Coating - Options and Test</v>
          </cell>
          <cell r="F679">
            <v>1349307</v>
          </cell>
          <cell r="G679">
            <v>664000</v>
          </cell>
          <cell r="H679">
            <v>37610</v>
          </cell>
          <cell r="I679">
            <v>12</v>
          </cell>
          <cell r="K679" t="str">
            <v>RTD performers</v>
          </cell>
          <cell r="L679" t="str">
            <v xml:space="preserve">SINTEF </v>
          </cell>
          <cell r="M679" t="str">
            <v>Strindveien  4</v>
          </cell>
          <cell r="N679" t="str">
            <v>7465</v>
          </cell>
          <cell r="O679" t="str">
            <v>TRONDHEIM</v>
          </cell>
          <cell r="P679" t="str">
            <v>NO</v>
          </cell>
          <cell r="R679">
            <v>166000</v>
          </cell>
          <cell r="S679">
            <v>166000</v>
          </cell>
          <cell r="T679" t="str">
            <v>REC</v>
          </cell>
          <cell r="U679" t="str">
            <v>PRC</v>
          </cell>
          <cell r="V679" t="str">
            <v>RPR</v>
          </cell>
        </row>
        <row r="680">
          <cell r="A680" t="str">
            <v>GROWTH</v>
          </cell>
          <cell r="B680" t="str">
            <v>G3ST-CT-2002-50318</v>
          </cell>
          <cell r="C680" t="str">
            <v>1.1.3.-3.</v>
          </cell>
          <cell r="D680" t="str">
            <v>Cooperative Research</v>
          </cell>
          <cell r="E680" t="str">
            <v>Increase Marine Fuel Efficiency by up to 30% through an innovative Anti-Fouling and Drag Reducing Ship Hull Potective Film (CLEANFILM)</v>
          </cell>
          <cell r="F680">
            <v>1124365</v>
          </cell>
          <cell r="G680">
            <v>550141</v>
          </cell>
          <cell r="H680">
            <v>37606</v>
          </cell>
          <cell r="I680">
            <v>9</v>
          </cell>
          <cell r="J680">
            <v>2</v>
          </cell>
          <cell r="K680" t="str">
            <v>Prime Contractor</v>
          </cell>
          <cell r="L680" t="str">
            <v>ORCA MARITIME AS</v>
          </cell>
          <cell r="M680" t="str">
            <v>Stajonsveien 18</v>
          </cell>
          <cell r="N680" t="str">
            <v>1377</v>
          </cell>
          <cell r="O680" t="str">
            <v>BILLINGSTAD</v>
          </cell>
          <cell r="P680" t="str">
            <v>NO</v>
          </cell>
          <cell r="R680">
            <v>119180</v>
          </cell>
          <cell r="S680">
            <v>0</v>
          </cell>
          <cell r="T680" t="str">
            <v>IND</v>
          </cell>
          <cell r="U680" t="str">
            <v>PRC</v>
          </cell>
          <cell r="V680" t="str">
            <v>BES</v>
          </cell>
        </row>
        <row r="681">
          <cell r="A681" t="str">
            <v>GROWTH</v>
          </cell>
          <cell r="B681" t="str">
            <v>G3ST-CT-2002-50318</v>
          </cell>
          <cell r="C681" t="str">
            <v>1.1.3.-3.</v>
          </cell>
          <cell r="D681" t="str">
            <v>Cooperative Research</v>
          </cell>
          <cell r="E681" t="str">
            <v>Increase Marine Fuel Efficiency by up to 30% through an innovative Anti-Fouling and Drag Reducing Ship Hull Potective Film (CLEANFILM)</v>
          </cell>
          <cell r="F681">
            <v>1124365</v>
          </cell>
          <cell r="G681">
            <v>550141</v>
          </cell>
          <cell r="H681">
            <v>37606</v>
          </cell>
          <cell r="I681">
            <v>9</v>
          </cell>
          <cell r="K681" t="str">
            <v>RTD performers</v>
          </cell>
          <cell r="L681" t="str">
            <v>TEKNOLOGISK INSTITUTT</v>
          </cell>
          <cell r="M681" t="str">
            <v>St. Hanshaugen, Akersveien 24 C</v>
          </cell>
          <cell r="N681" t="str">
            <v>0131</v>
          </cell>
          <cell r="O681" t="str">
            <v>OSLO</v>
          </cell>
          <cell r="P681" t="str">
            <v>NO</v>
          </cell>
          <cell r="Q681" t="str">
            <v>N/A</v>
          </cell>
          <cell r="R681">
            <v>308828</v>
          </cell>
          <cell r="S681">
            <v>308828</v>
          </cell>
          <cell r="T681" t="str">
            <v>REC</v>
          </cell>
          <cell r="U681" t="str">
            <v>PNP</v>
          </cell>
          <cell r="V681" t="str">
            <v>RPN</v>
          </cell>
        </row>
        <row r="682">
          <cell r="A682" t="str">
            <v>GROWTH</v>
          </cell>
          <cell r="B682" t="str">
            <v>G4RD-CT-1999-00141</v>
          </cell>
          <cell r="C682" t="str">
            <v>1.1.3.-4.</v>
          </cell>
          <cell r="D682" t="str">
            <v>Research Projects</v>
          </cell>
          <cell r="E682" t="str">
            <v>Wake Vortex Characterization and Control (C-WAKE)</v>
          </cell>
          <cell r="F682">
            <v>14647682</v>
          </cell>
          <cell r="G682">
            <v>7573854</v>
          </cell>
          <cell r="H682">
            <v>36560</v>
          </cell>
          <cell r="I682">
            <v>24</v>
          </cell>
          <cell r="J682">
            <v>1</v>
          </cell>
          <cell r="K682" t="str">
            <v>Principal Contractor</v>
          </cell>
          <cell r="L682" t="str">
            <v>CFD NORWAY AS</v>
          </cell>
          <cell r="M682" t="str">
            <v>Teknostallen Professor Brochsgt 6</v>
          </cell>
          <cell r="N682" t="str">
            <v>7030</v>
          </cell>
          <cell r="O682" t="str">
            <v>TRONDHEIM</v>
          </cell>
          <cell r="P682" t="str">
            <v>NO</v>
          </cell>
          <cell r="Q682" t="str">
            <v>N/A</v>
          </cell>
          <cell r="R682">
            <v>150000</v>
          </cell>
          <cell r="S682">
            <v>75000</v>
          </cell>
          <cell r="T682" t="str">
            <v>REC</v>
          </cell>
          <cell r="U682" t="str">
            <v>PRC</v>
          </cell>
          <cell r="V682" t="str">
            <v>RPR</v>
          </cell>
        </row>
        <row r="683">
          <cell r="A683" t="str">
            <v>GROWTH</v>
          </cell>
          <cell r="B683" t="str">
            <v>G4RD-CT-2000-00192</v>
          </cell>
          <cell r="C683" t="str">
            <v>1.1.3.-4.</v>
          </cell>
          <cell r="D683" t="str">
            <v>Research Projects</v>
          </cell>
          <cell r="E683" t="str">
            <v>Liquid Hydrogen Fuelled Aircraft - System Analysis (CRYOPLANE)</v>
          </cell>
          <cell r="F683">
            <v>4473595</v>
          </cell>
          <cell r="G683">
            <v>2817848</v>
          </cell>
          <cell r="H683">
            <v>36690</v>
          </cell>
          <cell r="I683">
            <v>38</v>
          </cell>
          <cell r="J683">
            <v>1</v>
          </cell>
          <cell r="K683" t="str">
            <v>Principal Contractor</v>
          </cell>
          <cell r="L683" t="str">
            <v>University of Oslo</v>
          </cell>
          <cell r="M683" t="str">
            <v>Problemveien 1</v>
          </cell>
          <cell r="N683" t="str">
            <v>0316</v>
          </cell>
          <cell r="O683" t="str">
            <v>OSLO</v>
          </cell>
          <cell r="P683" t="str">
            <v>NO</v>
          </cell>
          <cell r="Q683" t="str">
            <v>N/A</v>
          </cell>
          <cell r="R683">
            <v>81595</v>
          </cell>
          <cell r="S683">
            <v>81595</v>
          </cell>
          <cell r="T683" t="str">
            <v>HES</v>
          </cell>
          <cell r="U683" t="str">
            <v>GOV</v>
          </cell>
          <cell r="V683" t="str">
            <v>HES</v>
          </cell>
        </row>
        <row r="684">
          <cell r="A684" t="str">
            <v>GROWTH</v>
          </cell>
          <cell r="B684" t="str">
            <v>G4RD-CT-2000-00366</v>
          </cell>
          <cell r="C684" t="str">
            <v>1.1.3.-4.</v>
          </cell>
          <cell r="D684" t="str">
            <v>Research Projects</v>
          </cell>
          <cell r="E684" t="str">
            <v>Improving air quality in aircraft cabins using 'measurements in the sky' and innovative designs and technologies</v>
          </cell>
          <cell r="F684">
            <v>7405621</v>
          </cell>
          <cell r="G684">
            <v>3796361</v>
          </cell>
          <cell r="H684">
            <v>36933</v>
          </cell>
          <cell r="I684">
            <v>16</v>
          </cell>
          <cell r="J684">
            <v>1</v>
          </cell>
          <cell r="K684" t="str">
            <v>Principal Contractor</v>
          </cell>
          <cell r="L684" t="str">
            <v>NORGES BYGGFORSKNINGSINSTITUTT  NBI</v>
          </cell>
          <cell r="M684" t="str">
            <v>Forskningsveien 3B Blindern</v>
          </cell>
          <cell r="N684" t="str">
            <v>0314</v>
          </cell>
          <cell r="O684" t="str">
            <v>OSLO</v>
          </cell>
          <cell r="P684" t="str">
            <v>NO</v>
          </cell>
          <cell r="Q684" t="str">
            <v>N/A</v>
          </cell>
          <cell r="R684">
            <v>1095911</v>
          </cell>
          <cell r="S684">
            <v>547956</v>
          </cell>
          <cell r="T684" t="str">
            <v>REC</v>
          </cell>
          <cell r="U684" t="str">
            <v>PNP</v>
          </cell>
          <cell r="V684" t="str">
            <v>RPN</v>
          </cell>
        </row>
        <row r="685">
          <cell r="A685" t="str">
            <v>GROWTH</v>
          </cell>
          <cell r="B685" t="str">
            <v>G4RD-CT-2000-00398</v>
          </cell>
          <cell r="C685" t="str">
            <v>1.1.3.-4.</v>
          </cell>
          <cell r="D685" t="str">
            <v>Research Projects</v>
          </cell>
          <cell r="E685" t="str">
            <v>Sonic Boom European Research Programme : Numerical and Laboratory-Scale Experimental Simulation</v>
          </cell>
          <cell r="F685">
            <v>3391077</v>
          </cell>
          <cell r="G685">
            <v>2482505</v>
          </cell>
          <cell r="H685">
            <v>36888</v>
          </cell>
          <cell r="I685">
            <v>12</v>
          </cell>
          <cell r="J685">
            <v>1</v>
          </cell>
          <cell r="K685" t="str">
            <v>Principal Contractor</v>
          </cell>
          <cell r="L685" t="str">
            <v xml:space="preserve">University of Bergen </v>
          </cell>
          <cell r="M685" t="str">
            <v>Prof. Keysersgt. 8</v>
          </cell>
          <cell r="N685" t="str">
            <v>5020</v>
          </cell>
          <cell r="O685" t="str">
            <v>BERGEN</v>
          </cell>
          <cell r="P685" t="str">
            <v>NO</v>
          </cell>
          <cell r="Q685" t="str">
            <v>N/A</v>
          </cell>
          <cell r="R685">
            <v>238921</v>
          </cell>
          <cell r="S685">
            <v>238921</v>
          </cell>
          <cell r="T685" t="str">
            <v>HES</v>
          </cell>
          <cell r="U685" t="str">
            <v>GOV</v>
          </cell>
          <cell r="V685" t="str">
            <v>HES</v>
          </cell>
        </row>
        <row r="686">
          <cell r="A686" t="str">
            <v>GROWTH</v>
          </cell>
          <cell r="B686" t="str">
            <v>G4RD-CT-2001-00604</v>
          </cell>
          <cell r="C686" t="str">
            <v>1.1.3.-4.</v>
          </cell>
          <cell r="D686" t="str">
            <v>Research Projects</v>
          </cell>
          <cell r="E686" t="str">
            <v>Failure, Performance and Processing Prediction for Enhanced Design with Non-Crimp Fabric Composites (FALCOM)</v>
          </cell>
          <cell r="F686">
            <v>7083278</v>
          </cell>
          <cell r="G686">
            <v>4101507</v>
          </cell>
          <cell r="H686">
            <v>37225</v>
          </cell>
          <cell r="I686">
            <v>20</v>
          </cell>
          <cell r="J686">
            <v>1</v>
          </cell>
          <cell r="K686" t="str">
            <v>Principal Contractor</v>
          </cell>
          <cell r="L686" t="str">
            <v>DEVOLD AMT AS</v>
          </cell>
          <cell r="M686" t="str">
            <v>Mosseveien 39B</v>
          </cell>
          <cell r="N686" t="str">
            <v>1610</v>
          </cell>
          <cell r="O686" t="str">
            <v>FREDRIKSTAD</v>
          </cell>
          <cell r="P686" t="str">
            <v>NO</v>
          </cell>
          <cell r="Q686" t="str">
            <v>N/A</v>
          </cell>
          <cell r="R686">
            <v>327255</v>
          </cell>
          <cell r="S686">
            <v>163627</v>
          </cell>
          <cell r="T686" t="str">
            <v>IND</v>
          </cell>
          <cell r="U686" t="str">
            <v>PRC</v>
          </cell>
          <cell r="V686" t="str">
            <v>BES</v>
          </cell>
        </row>
        <row r="687">
          <cell r="A687" t="str">
            <v>GROWTH</v>
          </cell>
          <cell r="B687" t="str">
            <v>G4RD-CT-2001-00617</v>
          </cell>
          <cell r="C687" t="str">
            <v>1.1.3.-4.</v>
          </cell>
          <cell r="D687" t="str">
            <v>Research Projects</v>
          </cell>
          <cell r="E687" t="str">
            <v>Improvement of tools for the machining of aeronautic aluminium and titanium alloys (TITALUM)</v>
          </cell>
          <cell r="F687">
            <v>1799575</v>
          </cell>
          <cell r="G687">
            <v>1060273</v>
          </cell>
          <cell r="H687">
            <v>37232</v>
          </cell>
          <cell r="I687">
            <v>8</v>
          </cell>
          <cell r="J687">
            <v>1</v>
          </cell>
          <cell r="K687" t="str">
            <v>Principal Contractor</v>
          </cell>
          <cell r="L687" t="str">
            <v>BROEDRENE JOHNSEN AS</v>
          </cell>
          <cell r="M687" t="str">
            <v>Tverrveien 4</v>
          </cell>
          <cell r="N687" t="str">
            <v>1541</v>
          </cell>
          <cell r="O687" t="str">
            <v>VESTBY</v>
          </cell>
          <cell r="P687" t="str">
            <v>NO</v>
          </cell>
          <cell r="R687">
            <v>144433</v>
          </cell>
          <cell r="S687">
            <v>72216</v>
          </cell>
          <cell r="T687" t="str">
            <v>IND</v>
          </cell>
          <cell r="U687" t="str">
            <v>PRC</v>
          </cell>
          <cell r="V687" t="str">
            <v>BES</v>
          </cell>
        </row>
        <row r="688">
          <cell r="A688" t="str">
            <v>GROWTH</v>
          </cell>
          <cell r="B688" t="str">
            <v>G4RD-CT-2002-00645</v>
          </cell>
          <cell r="C688" t="str">
            <v>1.1.3.-4.</v>
          </cell>
          <cell r="D688" t="str">
            <v>Research Projects</v>
          </cell>
          <cell r="E688" t="str">
            <v>Minority effluent measurements of aircraft Engine Emissions by infrared LAser Spectroscopy (MENELAS)</v>
          </cell>
          <cell r="F688">
            <v>2371147</v>
          </cell>
          <cell r="G688">
            <v>1299991</v>
          </cell>
          <cell r="H688">
            <v>37365</v>
          </cell>
          <cell r="I688">
            <v>7</v>
          </cell>
          <cell r="J688">
            <v>1</v>
          </cell>
          <cell r="K688" t="str">
            <v>Principal Contractor</v>
          </cell>
          <cell r="L688" t="str">
            <v>NORSK ELEKTRO OPTIKK AS</v>
          </cell>
          <cell r="M688" t="str">
            <v>Solhimveien 62A</v>
          </cell>
          <cell r="N688" t="str">
            <v>1471</v>
          </cell>
          <cell r="O688" t="str">
            <v>SKARER</v>
          </cell>
          <cell r="P688" t="str">
            <v>NO</v>
          </cell>
          <cell r="Q688" t="str">
            <v>N/A</v>
          </cell>
          <cell r="R688">
            <v>602222</v>
          </cell>
          <cell r="S688">
            <v>301111</v>
          </cell>
          <cell r="T688" t="str">
            <v>IND</v>
          </cell>
          <cell r="U688" t="str">
            <v>PRC</v>
          </cell>
          <cell r="V688" t="str">
            <v>BES</v>
          </cell>
        </row>
        <row r="689">
          <cell r="A689" t="str">
            <v>GROWTH</v>
          </cell>
          <cell r="B689" t="str">
            <v>G4RD-CT-2002-00739</v>
          </cell>
          <cell r="C689" t="str">
            <v>1.1.3.-4.</v>
          </cell>
          <cell r="D689" t="str">
            <v>Research Projects</v>
          </cell>
          <cell r="E689" t="str">
            <v>Foldable, Adaptive, Steerable, Textile Wing Structure for Aircraft Emergency Recovery and Heavy Load Delivery</v>
          </cell>
          <cell r="F689">
            <v>3749844</v>
          </cell>
          <cell r="G689">
            <v>1874921</v>
          </cell>
          <cell r="H689">
            <v>37355</v>
          </cell>
          <cell r="I689">
            <v>7</v>
          </cell>
          <cell r="J689">
            <v>1</v>
          </cell>
          <cell r="K689" t="str">
            <v>Principal Contractor</v>
          </cell>
          <cell r="L689" t="str">
            <v>CFD NORWAY AS</v>
          </cell>
          <cell r="M689" t="str">
            <v>Teknostallen Professor Brochsgt 6</v>
          </cell>
          <cell r="N689" t="str">
            <v>7030</v>
          </cell>
          <cell r="O689" t="str">
            <v>TRONDHEIM</v>
          </cell>
          <cell r="P689" t="str">
            <v>NO</v>
          </cell>
          <cell r="Q689" t="str">
            <v>N/A</v>
          </cell>
          <cell r="R689">
            <v>163250</v>
          </cell>
          <cell r="S689">
            <v>81625</v>
          </cell>
          <cell r="T689" t="str">
            <v>REC</v>
          </cell>
          <cell r="U689" t="str">
            <v>PRC</v>
          </cell>
          <cell r="V689" t="str">
            <v>RPR</v>
          </cell>
        </row>
        <row r="690">
          <cell r="A690" t="str">
            <v>GROWTH</v>
          </cell>
          <cell r="B690" t="str">
            <v>G4RD-CT-2002-00806</v>
          </cell>
          <cell r="C690" t="str">
            <v>1.1.3.-4.</v>
          </cell>
          <cell r="D690" t="str">
            <v>Research Projects</v>
          </cell>
          <cell r="E690" t="str">
            <v>GNSS - Inertial Future Landing Techniques (GIFT)</v>
          </cell>
          <cell r="F690">
            <v>5570959</v>
          </cell>
          <cell r="G690">
            <v>2867726</v>
          </cell>
          <cell r="H690">
            <v>37484</v>
          </cell>
          <cell r="I690">
            <v>8</v>
          </cell>
          <cell r="J690">
            <v>1</v>
          </cell>
          <cell r="K690" t="str">
            <v>Principal Contractor</v>
          </cell>
          <cell r="L690" t="str">
            <v>PARK AIR SYSTEMS AS</v>
          </cell>
          <cell r="M690" t="str">
            <v>Enebakkveien 150</v>
          </cell>
          <cell r="N690" t="str">
            <v>0612</v>
          </cell>
          <cell r="O690" t="str">
            <v>OSLO</v>
          </cell>
          <cell r="P690" t="str">
            <v>NO</v>
          </cell>
          <cell r="Q690" t="str">
            <v>N/A</v>
          </cell>
          <cell r="R690">
            <v>322599</v>
          </cell>
          <cell r="S690">
            <v>161299</v>
          </cell>
          <cell r="T690" t="str">
            <v>IND</v>
          </cell>
          <cell r="U690" t="str">
            <v>PRC</v>
          </cell>
          <cell r="V690" t="str">
            <v>BES</v>
          </cell>
        </row>
        <row r="691">
          <cell r="A691" t="str">
            <v>GROWTH</v>
          </cell>
          <cell r="B691" t="str">
            <v>G4ST-CT-2001-50092</v>
          </cell>
          <cell r="C691" t="str">
            <v>1.1.3.-4.</v>
          </cell>
          <cell r="D691" t="str">
            <v>Cooperative Research</v>
          </cell>
          <cell r="E691" t="str">
            <v>Development of temperature controlled air freight containers (AIR FREIGHT CONTAINER)</v>
          </cell>
          <cell r="F691">
            <v>678000</v>
          </cell>
          <cell r="G691">
            <v>339000</v>
          </cell>
          <cell r="H691">
            <v>37055</v>
          </cell>
          <cell r="I691">
            <v>8</v>
          </cell>
          <cell r="J691">
            <v>1</v>
          </cell>
          <cell r="K691" t="str">
            <v>RTD performers</v>
          </cell>
          <cell r="L691" t="str">
            <v>ANKER ZEMER A/S</v>
          </cell>
          <cell r="M691" t="str">
            <v>Grindbakken 1</v>
          </cell>
          <cell r="N691" t="str">
            <v>0764</v>
          </cell>
          <cell r="O691" t="str">
            <v>OSLO</v>
          </cell>
          <cell r="P691" t="str">
            <v>NO</v>
          </cell>
          <cell r="Q691" t="str">
            <v>N/A</v>
          </cell>
          <cell r="R691">
            <v>84000</v>
          </cell>
          <cell r="S691">
            <v>84000</v>
          </cell>
          <cell r="T691" t="str">
            <v>OTH</v>
          </cell>
          <cell r="U691" t="str">
            <v>PRC</v>
          </cell>
          <cell r="V691" t="str">
            <v>BES</v>
          </cell>
        </row>
        <row r="692">
          <cell r="A692" t="str">
            <v>GROWTH</v>
          </cell>
          <cell r="B692" t="str">
            <v>G4ST-CT-2001-50115</v>
          </cell>
          <cell r="C692" t="str">
            <v>1.1.3.-4.</v>
          </cell>
          <cell r="D692" t="str">
            <v>Cooperative Research</v>
          </cell>
          <cell r="E692" t="str">
            <v>To increase airport safety and accessibility by developing a new continuous friction measuring system (FRICTION TESTER)</v>
          </cell>
          <cell r="F692">
            <v>846000</v>
          </cell>
          <cell r="G692">
            <v>423000</v>
          </cell>
          <cell r="H692">
            <v>37190</v>
          </cell>
          <cell r="I692">
            <v>8</v>
          </cell>
          <cell r="J692">
            <v>1</v>
          </cell>
          <cell r="K692" t="str">
            <v>RTD performers</v>
          </cell>
          <cell r="L692" t="str">
            <v>MFT MOBILITY FRICTION TECHNOLOGY AS</v>
          </cell>
          <cell r="M692" t="str">
            <v>Oberst Rodes vei 89 B</v>
          </cell>
          <cell r="N692" t="str">
            <v>1165</v>
          </cell>
          <cell r="O692" t="str">
            <v>OSLO</v>
          </cell>
          <cell r="P692" t="str">
            <v>NO</v>
          </cell>
          <cell r="Q692" t="str">
            <v>N/A</v>
          </cell>
          <cell r="R692">
            <v>45000</v>
          </cell>
          <cell r="S692">
            <v>45000</v>
          </cell>
          <cell r="T692" t="str">
            <v>IND</v>
          </cell>
          <cell r="U692" t="str">
            <v>PRC</v>
          </cell>
          <cell r="V692" t="str">
            <v>BES</v>
          </cell>
        </row>
        <row r="693">
          <cell r="A693" t="str">
            <v>GROWTH</v>
          </cell>
          <cell r="B693" t="str">
            <v>G5RD-CT-1999-00053</v>
          </cell>
          <cell r="C693" t="str">
            <v>1.1.3.-5.</v>
          </cell>
          <cell r="D693" t="str">
            <v>Research Projects</v>
          </cell>
          <cell r="E693" t="str">
            <v>Development of Advanced Joining Technologies for Supermartensitic Stainless Steel Line Pipes (JOTSUP)</v>
          </cell>
          <cell r="F693">
            <v>5322611</v>
          </cell>
          <cell r="G693">
            <v>2661307</v>
          </cell>
          <cell r="H693">
            <v>36553</v>
          </cell>
          <cell r="I693">
            <v>11</v>
          </cell>
          <cell r="J693">
            <v>2</v>
          </cell>
          <cell r="K693" t="str">
            <v>Principal Contractor</v>
          </cell>
          <cell r="L693" t="str">
            <v>STATOIL ASA</v>
          </cell>
          <cell r="M693" t="str">
            <v>Foreusbeen 50</v>
          </cell>
          <cell r="N693" t="str">
            <v>4035</v>
          </cell>
          <cell r="O693" t="str">
            <v>STAVANGER</v>
          </cell>
          <cell r="P693" t="str">
            <v>NO</v>
          </cell>
          <cell r="Q693" t="str">
            <v>N/A</v>
          </cell>
          <cell r="R693">
            <v>550000</v>
          </cell>
          <cell r="S693">
            <v>275000</v>
          </cell>
          <cell r="T693" t="str">
            <v>OTH</v>
          </cell>
          <cell r="U693" t="str">
            <v>PUC</v>
          </cell>
          <cell r="V693" t="str">
            <v>PUS</v>
          </cell>
        </row>
        <row r="694">
          <cell r="A694" t="str">
            <v>GROWTH</v>
          </cell>
          <cell r="B694" t="str">
            <v>G5RD-CT-1999-00053</v>
          </cell>
          <cell r="C694" t="str">
            <v>1.1.3.-5.</v>
          </cell>
          <cell r="D694" t="str">
            <v>Research Projects</v>
          </cell>
          <cell r="E694" t="str">
            <v>Development of Advanced Joining Technologies for Supermartensitic Stainless Steel Line Pipes (JOTSUP)</v>
          </cell>
          <cell r="F694">
            <v>5322611</v>
          </cell>
          <cell r="G694">
            <v>2661307</v>
          </cell>
          <cell r="H694">
            <v>36553</v>
          </cell>
          <cell r="I694">
            <v>11</v>
          </cell>
          <cell r="K694" t="str">
            <v>Assistant Contractor</v>
          </cell>
          <cell r="L694" t="str">
            <v xml:space="preserve">SINTEF </v>
          </cell>
          <cell r="M694" t="str">
            <v>Strindveien  4</v>
          </cell>
          <cell r="N694" t="str">
            <v>7465</v>
          </cell>
          <cell r="O694" t="str">
            <v>TRONDHEIM</v>
          </cell>
          <cell r="P694" t="str">
            <v>NO</v>
          </cell>
          <cell r="R694">
            <v>570000</v>
          </cell>
          <cell r="S694">
            <v>285000</v>
          </cell>
          <cell r="T694" t="str">
            <v>REC</v>
          </cell>
          <cell r="U694" t="str">
            <v>PRC</v>
          </cell>
          <cell r="V694" t="str">
            <v>RPR</v>
          </cell>
        </row>
        <row r="695">
          <cell r="A695" t="str">
            <v>GROWTH</v>
          </cell>
          <cell r="B695" t="str">
            <v>G5RD-CT-1999-00087</v>
          </cell>
          <cell r="C695" t="str">
            <v>1.1.3.-5.</v>
          </cell>
          <cell r="D695" t="str">
            <v>Research Projects</v>
          </cell>
          <cell r="E695" t="str">
            <v>NANOMETRIC SILICA AS A NEW SURFACE TREATMENT FOR THE CORROSION PROTECTION OF STEELS AND GALVANISED STEELS.</v>
          </cell>
          <cell r="F695">
            <v>3426534</v>
          </cell>
          <cell r="G695">
            <v>2235989</v>
          </cell>
          <cell r="H695">
            <v>36572</v>
          </cell>
          <cell r="I695">
            <v>11</v>
          </cell>
          <cell r="J695">
            <v>1</v>
          </cell>
          <cell r="K695" t="str">
            <v>Principal Contractor</v>
          </cell>
          <cell r="L695" t="str">
            <v xml:space="preserve">SINTEF </v>
          </cell>
          <cell r="M695" t="str">
            <v>Strindveien  4</v>
          </cell>
          <cell r="N695" t="str">
            <v>7465</v>
          </cell>
          <cell r="O695" t="str">
            <v>TRONDHEIM</v>
          </cell>
          <cell r="P695" t="str">
            <v>NO</v>
          </cell>
          <cell r="R695">
            <v>375018</v>
          </cell>
          <cell r="S695">
            <v>187509</v>
          </cell>
          <cell r="T695" t="str">
            <v>REC</v>
          </cell>
          <cell r="U695" t="str">
            <v>PRC</v>
          </cell>
          <cell r="V695" t="str">
            <v>RPR</v>
          </cell>
        </row>
        <row r="696">
          <cell r="A696" t="str">
            <v>GROWTH</v>
          </cell>
          <cell r="B696" t="str">
            <v>G5RD-CT-1999-00132</v>
          </cell>
          <cell r="C696" t="str">
            <v>1.1.3.-5.</v>
          </cell>
          <cell r="D696" t="str">
            <v>Research Projects</v>
          </cell>
          <cell r="E696" t="str">
            <v>PRDISTIVE THROUGH PROCESS MICROSTRUCTURAL MODELLING OF ROLLING AND EXTRUSION OF ALUMINIUM ALLOYS FOR CLIENT ORIENTED AND FLEXIBLE (VIRFAB)</v>
          </cell>
          <cell r="F696">
            <v>5777249</v>
          </cell>
          <cell r="G696">
            <v>2500000</v>
          </cell>
          <cell r="H696">
            <v>36557</v>
          </cell>
          <cell r="I696">
            <v>17</v>
          </cell>
          <cell r="J696">
            <v>3</v>
          </cell>
          <cell r="K696" t="str">
            <v>Principal Contractor</v>
          </cell>
          <cell r="L696" t="str">
            <v>HYDRO ALUMINIUM AS</v>
          </cell>
          <cell r="M696" t="str">
            <v>Drammensveien 264
Vakeroe</v>
          </cell>
          <cell r="N696" t="str">
            <v>1321</v>
          </cell>
          <cell r="O696" t="str">
            <v>STABEKK</v>
          </cell>
          <cell r="P696" t="str">
            <v>NO</v>
          </cell>
          <cell r="Q696" t="str">
            <v>N/A</v>
          </cell>
          <cell r="R696">
            <v>381230</v>
          </cell>
          <cell r="S696">
            <v>76246</v>
          </cell>
          <cell r="T696" t="str">
            <v>OTH</v>
          </cell>
          <cell r="U696" t="str">
            <v>PRC</v>
          </cell>
          <cell r="V696" t="str">
            <v>BES</v>
          </cell>
        </row>
        <row r="697">
          <cell r="A697" t="str">
            <v>GROWTH</v>
          </cell>
          <cell r="B697" t="str">
            <v>G5RD-CT-1999-00132</v>
          </cell>
          <cell r="C697" t="str">
            <v>1.1.3.-5.</v>
          </cell>
          <cell r="D697" t="str">
            <v>Research Projects</v>
          </cell>
          <cell r="E697" t="str">
            <v>PRDISTIVE THROUGH PROCESS MICROSTRUCTURAL MODELLING OF ROLLING AND EXTRUSION OF ALUMINIUM ALLOYS FOR CLIENT ORIENTED AND FLEXIBLE (VIRFAB)</v>
          </cell>
          <cell r="F697">
            <v>5777249</v>
          </cell>
          <cell r="G697">
            <v>2500000</v>
          </cell>
          <cell r="H697">
            <v>36557</v>
          </cell>
          <cell r="I697">
            <v>17</v>
          </cell>
          <cell r="K697" t="str">
            <v>Principal Contractor</v>
          </cell>
          <cell r="L697" t="str">
            <v>NTNU</v>
          </cell>
          <cell r="M697" t="str">
            <v>Gloeshaugen</v>
          </cell>
          <cell r="N697" t="str">
            <v>7491</v>
          </cell>
          <cell r="O697" t="str">
            <v>TRONDHEIM</v>
          </cell>
          <cell r="P697" t="str">
            <v>NO</v>
          </cell>
          <cell r="R697">
            <v>356384</v>
          </cell>
          <cell r="S697">
            <v>356384</v>
          </cell>
          <cell r="T697" t="str">
            <v>HES</v>
          </cell>
          <cell r="U697" t="str">
            <v>GOV</v>
          </cell>
          <cell r="V697" t="str">
            <v>HES</v>
          </cell>
        </row>
        <row r="698">
          <cell r="A698" t="str">
            <v>GROWTH</v>
          </cell>
          <cell r="B698" t="str">
            <v>G5RD-CT-1999-00132</v>
          </cell>
          <cell r="C698" t="str">
            <v>1.1.3.-5.</v>
          </cell>
          <cell r="D698" t="str">
            <v>Research Projects</v>
          </cell>
          <cell r="E698" t="str">
            <v>PRDISTIVE THROUGH PROCESS MICROSTRUCTURAL MODELLING OF ROLLING AND EXTRUSION OF ALUMINIUM ALLOYS FOR CLIENT ORIENTED AND FLEXIBLE (VIRFAB)</v>
          </cell>
          <cell r="F698">
            <v>5777249</v>
          </cell>
          <cell r="G698">
            <v>2500000</v>
          </cell>
          <cell r="H698">
            <v>36557</v>
          </cell>
          <cell r="I698">
            <v>17</v>
          </cell>
          <cell r="K698" t="str">
            <v>Principal Contractor</v>
          </cell>
          <cell r="L698" t="str">
            <v xml:space="preserve">SINTEF </v>
          </cell>
          <cell r="M698" t="str">
            <v>Strindveien  4</v>
          </cell>
          <cell r="N698" t="str">
            <v>7465</v>
          </cell>
          <cell r="O698" t="str">
            <v>TRONDHEIM</v>
          </cell>
          <cell r="P698" t="str">
            <v>NO</v>
          </cell>
          <cell r="R698">
            <v>256604</v>
          </cell>
          <cell r="S698">
            <v>120604</v>
          </cell>
          <cell r="T698" t="str">
            <v>REC</v>
          </cell>
          <cell r="U698" t="str">
            <v>PRC</v>
          </cell>
          <cell r="V698" t="str">
            <v>RPR</v>
          </cell>
        </row>
        <row r="699">
          <cell r="A699" t="str">
            <v>GROWTH</v>
          </cell>
          <cell r="B699" t="str">
            <v>G5RD-CT-1999-00154</v>
          </cell>
          <cell r="C699" t="str">
            <v>1.1.3.-5.</v>
          </cell>
          <cell r="D699" t="str">
            <v>Research Projects</v>
          </cell>
          <cell r="E699" t="str">
            <v>Development of accelerated tests of catalyst deactivation for predicting long-term catalyst activity and selectivity (DEACTIVATION)</v>
          </cell>
          <cell r="F699">
            <v>6161100</v>
          </cell>
          <cell r="G699">
            <v>3487576</v>
          </cell>
          <cell r="H699">
            <v>36579</v>
          </cell>
          <cell r="I699">
            <v>10</v>
          </cell>
          <cell r="J699">
            <v>1</v>
          </cell>
          <cell r="K699" t="str">
            <v>Principal Contractor</v>
          </cell>
          <cell r="L699" t="str">
            <v xml:space="preserve">SINTEF </v>
          </cell>
          <cell r="M699" t="str">
            <v>Strindveien  4</v>
          </cell>
          <cell r="N699" t="str">
            <v>7465</v>
          </cell>
          <cell r="O699" t="str">
            <v>TRONDHEIM</v>
          </cell>
          <cell r="P699" t="str">
            <v>NO</v>
          </cell>
          <cell r="R699">
            <v>386100</v>
          </cell>
          <cell r="S699">
            <v>193050</v>
          </cell>
          <cell r="T699" t="str">
            <v>REC</v>
          </cell>
          <cell r="U699" t="str">
            <v>PRC</v>
          </cell>
          <cell r="V699" t="str">
            <v>RPR</v>
          </cell>
        </row>
        <row r="700">
          <cell r="A700" t="str">
            <v>GROWTH</v>
          </cell>
          <cell r="B700" t="str">
            <v>G5RD-CT-1999-00155</v>
          </cell>
          <cell r="C700" t="str">
            <v>1.1.3.-5.</v>
          </cell>
          <cell r="D700" t="str">
            <v>Research Projects</v>
          </cell>
          <cell r="E700" t="str">
            <v>Through Process Modelling of Forming and Formability of Aluminium Sheets and Profiles (VIRFORM)</v>
          </cell>
          <cell r="F700">
            <v>4227675</v>
          </cell>
          <cell r="G700">
            <v>2100029</v>
          </cell>
          <cell r="H700">
            <v>36557</v>
          </cell>
          <cell r="I700">
            <v>16</v>
          </cell>
          <cell r="J700">
            <v>3</v>
          </cell>
          <cell r="K700" t="str">
            <v>Prime Contractor</v>
          </cell>
          <cell r="L700" t="str">
            <v>HYDRO ALUMINIUM AS</v>
          </cell>
          <cell r="M700" t="str">
            <v>Drammensveien 264
Vakeroe</v>
          </cell>
          <cell r="N700" t="str">
            <v>1321</v>
          </cell>
          <cell r="O700" t="str">
            <v>STABEKK</v>
          </cell>
          <cell r="P700" t="str">
            <v>NO</v>
          </cell>
          <cell r="Q700" t="str">
            <v>N/A</v>
          </cell>
          <cell r="R700">
            <v>467404</v>
          </cell>
          <cell r="S700">
            <v>118487</v>
          </cell>
          <cell r="T700" t="str">
            <v>OTH</v>
          </cell>
          <cell r="U700" t="str">
            <v>PRC</v>
          </cell>
          <cell r="V700" t="str">
            <v>BES</v>
          </cell>
        </row>
        <row r="701">
          <cell r="A701" t="str">
            <v>GROWTH</v>
          </cell>
          <cell r="B701" t="str">
            <v>G5RD-CT-1999-00155</v>
          </cell>
          <cell r="C701" t="str">
            <v>1.1.3.-5.</v>
          </cell>
          <cell r="D701" t="str">
            <v>Research Projects</v>
          </cell>
          <cell r="E701" t="str">
            <v>Through Process Modelling of Forming and Formability of Aluminium Sheets and Profiles (VIRFORM)</v>
          </cell>
          <cell r="F701">
            <v>4227675</v>
          </cell>
          <cell r="G701">
            <v>2100029</v>
          </cell>
          <cell r="H701">
            <v>36557</v>
          </cell>
          <cell r="I701">
            <v>16</v>
          </cell>
          <cell r="K701" t="str">
            <v>Principal Contractor</v>
          </cell>
          <cell r="L701" t="str">
            <v>NTNU</v>
          </cell>
          <cell r="M701" t="str">
            <v>Gloeshaugen</v>
          </cell>
          <cell r="N701" t="str">
            <v>7491</v>
          </cell>
          <cell r="O701" t="str">
            <v>TRONDHEIM</v>
          </cell>
          <cell r="P701" t="str">
            <v>NO</v>
          </cell>
          <cell r="R701">
            <v>342984</v>
          </cell>
          <cell r="S701">
            <v>315922</v>
          </cell>
          <cell r="T701" t="str">
            <v>HES</v>
          </cell>
          <cell r="U701" t="str">
            <v>GOV</v>
          </cell>
          <cell r="V701" t="str">
            <v>HES</v>
          </cell>
        </row>
        <row r="702">
          <cell r="A702" t="str">
            <v>GROWTH</v>
          </cell>
          <cell r="B702" t="str">
            <v>G5RD-CT-1999-00155</v>
          </cell>
          <cell r="C702" t="str">
            <v>1.1.3.-5.</v>
          </cell>
          <cell r="D702" t="str">
            <v>Research Projects</v>
          </cell>
          <cell r="E702" t="str">
            <v>Through Process Modelling of Forming and Formability of Aluminium Sheets and Profiles (VIRFORM)</v>
          </cell>
          <cell r="F702">
            <v>4227675</v>
          </cell>
          <cell r="G702">
            <v>2100029</v>
          </cell>
          <cell r="H702">
            <v>36557</v>
          </cell>
          <cell r="I702">
            <v>16</v>
          </cell>
          <cell r="K702" t="str">
            <v>Principal Contractor</v>
          </cell>
          <cell r="L702" t="str">
            <v xml:space="preserve">SINTEF </v>
          </cell>
          <cell r="M702" t="str">
            <v>Strindveien  4</v>
          </cell>
          <cell r="N702" t="str">
            <v>7465</v>
          </cell>
          <cell r="O702" t="str">
            <v>TRONDHEIM</v>
          </cell>
          <cell r="P702" t="str">
            <v>NO</v>
          </cell>
          <cell r="R702">
            <v>340000</v>
          </cell>
          <cell r="S702">
            <v>86190</v>
          </cell>
          <cell r="T702" t="str">
            <v>REC</v>
          </cell>
          <cell r="U702" t="str">
            <v>PRC</v>
          </cell>
          <cell r="V702" t="str">
            <v>RPR</v>
          </cell>
        </row>
        <row r="703">
          <cell r="A703" t="str">
            <v>GROWTH</v>
          </cell>
          <cell r="B703" t="str">
            <v>G5RD-CT-1999-00173</v>
          </cell>
          <cell r="C703" t="str">
            <v>1.1.3.-5.</v>
          </cell>
          <cell r="D703" t="str">
            <v>Research Projects</v>
          </cell>
          <cell r="E703" t="str">
            <v>PRODUCTION OF CARBON NANO-PARTICULES, RANGING FROM FULLERENES OVER NANO-TUBES TO CARBON BLACK AND GRAPHITE, USING A PLASMA TECHNOLOGY AND THEIR EVALUATION IN DIFFERENT DOMAINS</v>
          </cell>
          <cell r="F703">
            <v>3240747</v>
          </cell>
          <cell r="G703">
            <v>2027491</v>
          </cell>
          <cell r="H703">
            <v>36621</v>
          </cell>
          <cell r="I703">
            <v>10</v>
          </cell>
          <cell r="J703">
            <v>1</v>
          </cell>
          <cell r="K703" t="str">
            <v>Principal Contractor</v>
          </cell>
          <cell r="L703" t="str">
            <v xml:space="preserve">SINTEF </v>
          </cell>
          <cell r="M703" t="str">
            <v>Strindveien  4</v>
          </cell>
          <cell r="N703" t="str">
            <v>7465</v>
          </cell>
          <cell r="O703" t="str">
            <v>TRONDHEIM</v>
          </cell>
          <cell r="P703" t="str">
            <v>NO</v>
          </cell>
          <cell r="R703">
            <v>163105</v>
          </cell>
          <cell r="S703">
            <v>81552</v>
          </cell>
          <cell r="T703" t="str">
            <v>REC</v>
          </cell>
          <cell r="U703" t="str">
            <v>PRC</v>
          </cell>
          <cell r="V703" t="str">
            <v>RPR</v>
          </cell>
        </row>
        <row r="704">
          <cell r="A704" t="str">
            <v>GROWTH</v>
          </cell>
          <cell r="B704" t="str">
            <v>G5RD-CT-2000-00139</v>
          </cell>
          <cell r="C704" t="str">
            <v>1.1.3.-5.</v>
          </cell>
          <cell r="D704" t="str">
            <v>Research Projects</v>
          </cell>
          <cell r="E704" t="str">
            <v>Development of new method to characterize the durability of stainless steels to crevice attack in natural and treated seawaters (CREVCORR)</v>
          </cell>
          <cell r="F704">
            <v>1312747</v>
          </cell>
          <cell r="G704">
            <v>649948</v>
          </cell>
          <cell r="H704">
            <v>36826</v>
          </cell>
          <cell r="I704">
            <v>10</v>
          </cell>
          <cell r="J704">
            <v>3</v>
          </cell>
          <cell r="K704" t="str">
            <v>Principal Contractor</v>
          </cell>
          <cell r="L704" t="str">
            <v>STATOIL ASA</v>
          </cell>
          <cell r="M704" t="str">
            <v>Foreusbeen 50</v>
          </cell>
          <cell r="N704" t="str">
            <v>4035</v>
          </cell>
          <cell r="O704" t="str">
            <v>STAVANGER</v>
          </cell>
          <cell r="P704" t="str">
            <v>NO</v>
          </cell>
          <cell r="Q704" t="str">
            <v>N/A</v>
          </cell>
          <cell r="R704">
            <v>116633</v>
          </cell>
          <cell r="S704">
            <v>58316</v>
          </cell>
          <cell r="T704" t="str">
            <v>OTH</v>
          </cell>
          <cell r="U704" t="str">
            <v>PUC</v>
          </cell>
          <cell r="V704" t="str">
            <v>PUS</v>
          </cell>
        </row>
        <row r="705">
          <cell r="A705" t="str">
            <v>GROWTH</v>
          </cell>
          <cell r="B705" t="str">
            <v>G5RD-CT-2000-00139</v>
          </cell>
          <cell r="C705" t="str">
            <v>1.1.3.-5.</v>
          </cell>
          <cell r="D705" t="str">
            <v>Research Projects</v>
          </cell>
          <cell r="E705" t="str">
            <v>Development of new method to characterize the durability of stainless steels to crevice attack in natural and treated seawaters (CREVCORR)</v>
          </cell>
          <cell r="F705">
            <v>1312747</v>
          </cell>
          <cell r="G705">
            <v>649948</v>
          </cell>
          <cell r="H705">
            <v>36826</v>
          </cell>
          <cell r="I705">
            <v>10</v>
          </cell>
          <cell r="K705" t="str">
            <v>Prime Contractor</v>
          </cell>
          <cell r="L705" t="str">
            <v>DET NORSKE VERITAS A/S</v>
          </cell>
          <cell r="M705" t="str">
            <v>Veritasveien 1</v>
          </cell>
          <cell r="N705" t="str">
            <v>1322</v>
          </cell>
          <cell r="O705" t="str">
            <v>HOVIK</v>
          </cell>
          <cell r="P705" t="str">
            <v>NO</v>
          </cell>
          <cell r="Q705" t="str">
            <v>N/A</v>
          </cell>
          <cell r="R705">
            <v>206543</v>
          </cell>
          <cell r="S705">
            <v>103271</v>
          </cell>
          <cell r="T705" t="str">
            <v>IND</v>
          </cell>
          <cell r="U705" t="str">
            <v>PRC</v>
          </cell>
          <cell r="V705" t="str">
            <v>BES</v>
          </cell>
        </row>
        <row r="706">
          <cell r="A706" t="str">
            <v>GROWTH</v>
          </cell>
          <cell r="B706" t="str">
            <v>G5RD-CT-2000-00139</v>
          </cell>
          <cell r="C706" t="str">
            <v>1.1.3.-5.</v>
          </cell>
          <cell r="D706" t="str">
            <v>Research Projects</v>
          </cell>
          <cell r="E706" t="str">
            <v>Development of new method to characterize the durability of stainless steels to crevice attack in natural and treated seawaters (CREVCORR)</v>
          </cell>
          <cell r="F706">
            <v>1312747</v>
          </cell>
          <cell r="G706">
            <v>649948</v>
          </cell>
          <cell r="H706">
            <v>36826</v>
          </cell>
          <cell r="I706">
            <v>10</v>
          </cell>
          <cell r="K706" t="str">
            <v>Principal Contractor</v>
          </cell>
          <cell r="L706" t="str">
            <v xml:space="preserve">SINTEF </v>
          </cell>
          <cell r="M706" t="str">
            <v>Strindveien  4</v>
          </cell>
          <cell r="N706" t="str">
            <v>7465</v>
          </cell>
          <cell r="O706" t="str">
            <v>TRONDHEIM</v>
          </cell>
          <cell r="P706" t="str">
            <v>NO</v>
          </cell>
          <cell r="R706">
            <v>151405</v>
          </cell>
          <cell r="S706">
            <v>75702</v>
          </cell>
          <cell r="T706" t="str">
            <v>REC</v>
          </cell>
          <cell r="U706" t="str">
            <v>PRC</v>
          </cell>
          <cell r="V706" t="str">
            <v>RPR</v>
          </cell>
        </row>
        <row r="707">
          <cell r="A707" t="str">
            <v>GROWTH</v>
          </cell>
          <cell r="B707" t="str">
            <v>G5RD-CT-2000-00153</v>
          </cell>
          <cell r="C707" t="str">
            <v>1.1.3.-5.</v>
          </cell>
          <cell r="D707" t="str">
            <v>Research Projects</v>
          </cell>
          <cell r="E707" t="str">
            <v>The 'Virtual Cast House', Development of a process chain model of aluminium direct chill casting of _x000D_
tailored products (VIRCAST)</v>
          </cell>
          <cell r="F707">
            <v>7348576</v>
          </cell>
          <cell r="G707">
            <v>2100000</v>
          </cell>
          <cell r="H707">
            <v>36574</v>
          </cell>
          <cell r="I707">
            <v>14</v>
          </cell>
          <cell r="J707">
            <v>4</v>
          </cell>
          <cell r="K707" t="str">
            <v>Principal Contractor</v>
          </cell>
          <cell r="L707" t="str">
            <v>ELKEM ALUMINIUM ANS</v>
          </cell>
          <cell r="M707" t="str">
            <v>5211 Majorstua, Hoffsveien 65B</v>
          </cell>
          <cell r="N707" t="str">
            <v>0303</v>
          </cell>
          <cell r="O707" t="str">
            <v>OSLO</v>
          </cell>
          <cell r="P707" t="str">
            <v>NO</v>
          </cell>
          <cell r="Q707" t="str">
            <v>N/A</v>
          </cell>
          <cell r="R707">
            <v>635400</v>
          </cell>
          <cell r="S707">
            <v>138389</v>
          </cell>
          <cell r="T707" t="str">
            <v>OTH</v>
          </cell>
          <cell r="U707" t="str">
            <v>PRC</v>
          </cell>
          <cell r="V707" t="str">
            <v>BES</v>
          </cell>
        </row>
        <row r="708">
          <cell r="A708" t="str">
            <v>GROWTH</v>
          </cell>
          <cell r="B708" t="str">
            <v>G5RD-CT-2000-00153</v>
          </cell>
          <cell r="C708" t="str">
            <v>1.1.3.-5.</v>
          </cell>
          <cell r="D708" t="str">
            <v>Research Projects</v>
          </cell>
          <cell r="E708" t="str">
            <v>The 'Virtual Cast House', Development of a process chain model of aluminium direct chill casting of _x000D_
tailored products (VIRCAST)</v>
          </cell>
          <cell r="F708">
            <v>7348576</v>
          </cell>
          <cell r="G708">
            <v>2100000</v>
          </cell>
          <cell r="H708">
            <v>36574</v>
          </cell>
          <cell r="I708">
            <v>14</v>
          </cell>
          <cell r="K708" t="str">
            <v>Principal Contractor</v>
          </cell>
          <cell r="L708" t="str">
            <v>ELKEM ASA</v>
          </cell>
          <cell r="M708" t="str">
            <v>Hoffsveien 65B</v>
          </cell>
          <cell r="N708" t="str">
            <v>0303</v>
          </cell>
          <cell r="O708" t="str">
            <v>OSLO</v>
          </cell>
          <cell r="P708" t="str">
            <v>NO</v>
          </cell>
          <cell r="Q708" t="str">
            <v>N/A</v>
          </cell>
          <cell r="R708">
            <v>635400</v>
          </cell>
          <cell r="S708">
            <v>138389</v>
          </cell>
          <cell r="T708" t="str">
            <v>OTH</v>
          </cell>
          <cell r="U708" t="str">
            <v>PUC</v>
          </cell>
          <cell r="V708" t="str">
            <v>PUS</v>
          </cell>
        </row>
        <row r="709">
          <cell r="A709" t="str">
            <v>GROWTH</v>
          </cell>
          <cell r="B709" t="str">
            <v>G5RD-CT-2000-00153</v>
          </cell>
          <cell r="C709" t="str">
            <v>1.1.3.-5.</v>
          </cell>
          <cell r="D709" t="str">
            <v>Research Projects</v>
          </cell>
          <cell r="E709" t="str">
            <v>The 'Virtual Cast House', Development of a process chain model of aluminium direct chill casting of _x000D_
tailored products (VIRCAST)</v>
          </cell>
          <cell r="F709">
            <v>7348576</v>
          </cell>
          <cell r="G709">
            <v>2100000</v>
          </cell>
          <cell r="H709">
            <v>36574</v>
          </cell>
          <cell r="I709">
            <v>14</v>
          </cell>
          <cell r="K709" t="str">
            <v>Principal Contractor</v>
          </cell>
          <cell r="L709" t="str">
            <v>HYDRO ALUMINIUM AS</v>
          </cell>
          <cell r="M709" t="str">
            <v>Drammensveien 264
Vakeroe</v>
          </cell>
          <cell r="N709" t="str">
            <v>1321</v>
          </cell>
          <cell r="O709" t="str">
            <v>STABEKK</v>
          </cell>
          <cell r="P709" t="str">
            <v>NO</v>
          </cell>
          <cell r="Q709" t="str">
            <v>N/A</v>
          </cell>
          <cell r="R709">
            <v>1097001</v>
          </cell>
          <cell r="S709">
            <v>238927</v>
          </cell>
          <cell r="T709" t="str">
            <v>OTH</v>
          </cell>
          <cell r="U709" t="str">
            <v>PRC</v>
          </cell>
          <cell r="V709" t="str">
            <v>BES</v>
          </cell>
        </row>
        <row r="710">
          <cell r="A710" t="str">
            <v>GROWTH</v>
          </cell>
          <cell r="B710" t="str">
            <v>G5RD-CT-2000-00153</v>
          </cell>
          <cell r="C710" t="str">
            <v>1.1.3.-5.</v>
          </cell>
          <cell r="D710" t="str">
            <v>Research Projects</v>
          </cell>
          <cell r="E710" t="str">
            <v>The 'Virtual Cast House', Development of a process chain model of aluminium direct chill casting of _x000D_
tailored products (VIRCAST)</v>
          </cell>
          <cell r="F710">
            <v>7348576</v>
          </cell>
          <cell r="G710">
            <v>2100000</v>
          </cell>
          <cell r="H710">
            <v>36574</v>
          </cell>
          <cell r="I710">
            <v>14</v>
          </cell>
          <cell r="K710" t="str">
            <v>Principal Contractor</v>
          </cell>
          <cell r="L710" t="str">
            <v>NTNU</v>
          </cell>
          <cell r="M710" t="str">
            <v>Gloeshaugen</v>
          </cell>
          <cell r="N710" t="str">
            <v>7491</v>
          </cell>
          <cell r="O710" t="str">
            <v>TRONDHEIM</v>
          </cell>
          <cell r="P710" t="str">
            <v>NO</v>
          </cell>
          <cell r="R710">
            <v>419880</v>
          </cell>
          <cell r="S710">
            <v>419880</v>
          </cell>
          <cell r="T710" t="str">
            <v>HES</v>
          </cell>
          <cell r="U710" t="str">
            <v>GOV</v>
          </cell>
          <cell r="V710" t="str">
            <v>HES</v>
          </cell>
        </row>
        <row r="711">
          <cell r="A711" t="str">
            <v>GROWTH</v>
          </cell>
          <cell r="B711" t="str">
            <v>G5RD-CT-2000-00233</v>
          </cell>
          <cell r="C711" t="str">
            <v>1.1.3.-5.</v>
          </cell>
          <cell r="D711" t="str">
            <v>Research Projects</v>
          </cell>
          <cell r="E711" t="str">
            <v>Testing and Assessment of Marble and Limestone</v>
          </cell>
          <cell r="F711">
            <v>4037618</v>
          </cell>
          <cell r="G711">
            <v>2193617</v>
          </cell>
          <cell r="H711">
            <v>36656</v>
          </cell>
          <cell r="I711">
            <v>18</v>
          </cell>
          <cell r="J711">
            <v>1</v>
          </cell>
          <cell r="K711" t="str">
            <v>Principal Contractor</v>
          </cell>
          <cell r="L711" t="str">
            <v xml:space="preserve">SINTEF </v>
          </cell>
          <cell r="M711" t="str">
            <v>Strindveien  4</v>
          </cell>
          <cell r="N711" t="str">
            <v>7465</v>
          </cell>
          <cell r="O711" t="str">
            <v>TRONDHEIM</v>
          </cell>
          <cell r="P711" t="str">
            <v>NO</v>
          </cell>
          <cell r="R711">
            <v>827588</v>
          </cell>
          <cell r="S711">
            <v>413794</v>
          </cell>
          <cell r="T711" t="str">
            <v>REC</v>
          </cell>
          <cell r="U711" t="str">
            <v>PRC</v>
          </cell>
          <cell r="V711" t="str">
            <v>RPR</v>
          </cell>
        </row>
        <row r="712">
          <cell r="A712" t="str">
            <v>GROWTH</v>
          </cell>
          <cell r="B712" t="str">
            <v>G5RD-CT-2000-00346</v>
          </cell>
          <cell r="C712" t="str">
            <v>1.1.3.-5.</v>
          </cell>
          <cell r="D712" t="str">
            <v>Research Projects</v>
          </cell>
          <cell r="E712" t="str">
            <v>Life-time prediction of high-performance concrete with_x000D_
respect to durability</v>
          </cell>
          <cell r="F712">
            <v>1998266</v>
          </cell>
          <cell r="G712">
            <v>1305743</v>
          </cell>
          <cell r="H712">
            <v>36927</v>
          </cell>
          <cell r="I712">
            <v>11</v>
          </cell>
          <cell r="J712">
            <v>1</v>
          </cell>
          <cell r="K712" t="str">
            <v>Principal Contractor</v>
          </cell>
          <cell r="L712" t="str">
            <v>NORGES BYGGFORSKNINGSINSTITUTT  NBI</v>
          </cell>
          <cell r="M712" t="str">
            <v>Forskningsveien 3B Blindern</v>
          </cell>
          <cell r="N712" t="str">
            <v>0314</v>
          </cell>
          <cell r="O712" t="str">
            <v>OSLO</v>
          </cell>
          <cell r="P712" t="str">
            <v>NO</v>
          </cell>
          <cell r="Q712" t="str">
            <v>N/A</v>
          </cell>
          <cell r="R712">
            <v>293880</v>
          </cell>
          <cell r="S712">
            <v>146939</v>
          </cell>
          <cell r="T712" t="str">
            <v>REC</v>
          </cell>
          <cell r="U712" t="str">
            <v>PNP</v>
          </cell>
          <cell r="V712" t="str">
            <v>RPN</v>
          </cell>
        </row>
        <row r="713">
          <cell r="A713" t="str">
            <v>GROWTH</v>
          </cell>
          <cell r="B713" t="str">
            <v>G5RD-CT-2000-00379</v>
          </cell>
          <cell r="C713" t="str">
            <v>1.1.3.-5.</v>
          </cell>
          <cell r="D713" t="str">
            <v>Research Projects</v>
          </cell>
          <cell r="E713" t="str">
            <v>NEW DISPERSION STRENGTHENED LOW COST DUCTILE CAST IRON FOR LIGHT WEIGHT COMPONENTS</v>
          </cell>
          <cell r="F713">
            <v>1353077</v>
          </cell>
          <cell r="G713">
            <v>795399</v>
          </cell>
          <cell r="H713">
            <v>36900</v>
          </cell>
          <cell r="I713">
            <v>6</v>
          </cell>
          <cell r="J713">
            <v>2</v>
          </cell>
          <cell r="K713" t="str">
            <v>Principal Contractor</v>
          </cell>
          <cell r="L713" t="str">
            <v>ELKEM ASA</v>
          </cell>
          <cell r="M713" t="str">
            <v>Hoffsveien 65B</v>
          </cell>
          <cell r="N713" t="str">
            <v>0303</v>
          </cell>
          <cell r="O713" t="str">
            <v>OSLO</v>
          </cell>
          <cell r="P713" t="str">
            <v>NO</v>
          </cell>
          <cell r="Q713" t="str">
            <v>N/A</v>
          </cell>
          <cell r="R713">
            <v>166600</v>
          </cell>
          <cell r="S713">
            <v>83300</v>
          </cell>
          <cell r="T713" t="str">
            <v>OTH</v>
          </cell>
          <cell r="U713" t="str">
            <v>PUC</v>
          </cell>
          <cell r="V713" t="str">
            <v>PUS</v>
          </cell>
        </row>
        <row r="714">
          <cell r="A714" t="str">
            <v>GROWTH</v>
          </cell>
          <cell r="B714" t="str">
            <v>G5RD-CT-2000-00379</v>
          </cell>
          <cell r="C714" t="str">
            <v>1.1.3.-5.</v>
          </cell>
          <cell r="D714" t="str">
            <v>Research Projects</v>
          </cell>
          <cell r="E714" t="str">
            <v>NEW DISPERSION STRENGTHENED LOW COST DUCTILE CAST IRON FOR LIGHT WEIGHT COMPONENTS</v>
          </cell>
          <cell r="F714">
            <v>1353077</v>
          </cell>
          <cell r="G714">
            <v>795399</v>
          </cell>
          <cell r="H714">
            <v>36900</v>
          </cell>
          <cell r="I714">
            <v>6</v>
          </cell>
          <cell r="K714" t="str">
            <v>Prime Contractor</v>
          </cell>
          <cell r="L714" t="str">
            <v xml:space="preserve">SINTEF </v>
          </cell>
          <cell r="M714" t="str">
            <v>Strindveien  4</v>
          </cell>
          <cell r="N714" t="str">
            <v>7465</v>
          </cell>
          <cell r="O714" t="str">
            <v>TRONDHEIM</v>
          </cell>
          <cell r="P714" t="str">
            <v>NO</v>
          </cell>
          <cell r="R714">
            <v>413190</v>
          </cell>
          <cell r="S714">
            <v>206593</v>
          </cell>
          <cell r="T714" t="str">
            <v>REC</v>
          </cell>
          <cell r="U714" t="str">
            <v>PRC</v>
          </cell>
          <cell r="V714" t="str">
            <v>RPR</v>
          </cell>
        </row>
        <row r="715">
          <cell r="A715" t="str">
            <v>GROWTH</v>
          </cell>
          <cell r="B715" t="str">
            <v>G5RD-CT-2001-00431</v>
          </cell>
          <cell r="C715" t="str">
            <v>1.1.3.-5.</v>
          </cell>
          <cell r="D715" t="str">
            <v>Research Projects</v>
          </cell>
          <cell r="E715" t="str">
            <v>Lead-Free Piezoelectric Ceramics Based on Alkaline Niobates</v>
          </cell>
          <cell r="F715">
            <v>3540096</v>
          </cell>
          <cell r="G715">
            <v>1506813</v>
          </cell>
          <cell r="H715">
            <v>36965</v>
          </cell>
          <cell r="I715">
            <v>9</v>
          </cell>
          <cell r="J715">
            <v>1</v>
          </cell>
          <cell r="K715" t="str">
            <v>Principal Contractor</v>
          </cell>
          <cell r="L715" t="str">
            <v>SIMRAD A/S</v>
          </cell>
          <cell r="M715" t="str">
            <v>Dyrmyrgata 35</v>
          </cell>
          <cell r="N715" t="str">
            <v>3601</v>
          </cell>
          <cell r="O715" t="str">
            <v>KONGSBERG</v>
          </cell>
          <cell r="P715" t="str">
            <v>NO</v>
          </cell>
          <cell r="Q715" t="str">
            <v>N/A</v>
          </cell>
          <cell r="R715">
            <v>306051</v>
          </cell>
          <cell r="S715">
            <v>153024</v>
          </cell>
          <cell r="T715" t="str">
            <v>OTH</v>
          </cell>
          <cell r="U715" t="str">
            <v>PRC</v>
          </cell>
          <cell r="V715" t="str">
            <v>BES</v>
          </cell>
        </row>
        <row r="716">
          <cell r="A716" t="str">
            <v>GROWTH</v>
          </cell>
          <cell r="B716" t="str">
            <v>G5RD-CT-2001-00435</v>
          </cell>
          <cell r="C716" t="str">
            <v>1.1.3.-5.</v>
          </cell>
          <cell r="D716" t="str">
            <v>Research Projects</v>
          </cell>
          <cell r="E716" t="str">
            <v>Design and function of novel polymeric admixtures for more durable high performance concrete</v>
          </cell>
          <cell r="F716">
            <v>2190426</v>
          </cell>
          <cell r="G716">
            <v>996424</v>
          </cell>
          <cell r="H716">
            <v>36977</v>
          </cell>
          <cell r="I716">
            <v>8</v>
          </cell>
          <cell r="J716">
            <v>1</v>
          </cell>
          <cell r="K716" t="str">
            <v>Principal Contractor</v>
          </cell>
          <cell r="L716" t="str">
            <v>BORREGAARD INDUSTRIES LIMITED</v>
          </cell>
          <cell r="M716" t="str">
            <v>Hjalmar Wessels v.</v>
          </cell>
          <cell r="N716" t="str">
            <v>1701</v>
          </cell>
          <cell r="O716" t="str">
            <v>SARPSBORG</v>
          </cell>
          <cell r="P716" t="str">
            <v>NO</v>
          </cell>
          <cell r="Q716" t="str">
            <v>N/A</v>
          </cell>
          <cell r="R716">
            <v>350180</v>
          </cell>
          <cell r="S716">
            <v>175090</v>
          </cell>
          <cell r="T716" t="str">
            <v>OTH</v>
          </cell>
          <cell r="U716" t="str">
            <v>PRC</v>
          </cell>
          <cell r="V716" t="str">
            <v>BES</v>
          </cell>
        </row>
        <row r="717">
          <cell r="A717" t="str">
            <v>GROWTH</v>
          </cell>
          <cell r="B717" t="str">
            <v>G5RD-CT-2001-00456</v>
          </cell>
          <cell r="C717" t="str">
            <v>1.1.3.-5.</v>
          </cell>
          <cell r="D717" t="str">
            <v>Research Projects</v>
          </cell>
          <cell r="E717" t="str">
            <v>High sensitivity novel PIezoceRAMIcs for aDvanced applications - textured, thick films and multilayer structures</v>
          </cell>
          <cell r="F717">
            <v>5707722</v>
          </cell>
          <cell r="G717">
            <v>2358145</v>
          </cell>
          <cell r="H717">
            <v>37004</v>
          </cell>
          <cell r="I717">
            <v>14</v>
          </cell>
          <cell r="J717">
            <v>1</v>
          </cell>
          <cell r="K717" t="str">
            <v>Principal Contractor</v>
          </cell>
          <cell r="L717" t="str">
            <v xml:space="preserve">SINTEF </v>
          </cell>
          <cell r="M717" t="str">
            <v>Strindveien  4</v>
          </cell>
          <cell r="N717" t="str">
            <v>7465</v>
          </cell>
          <cell r="O717" t="str">
            <v>TRONDHEIM</v>
          </cell>
          <cell r="P717" t="str">
            <v>NO</v>
          </cell>
          <cell r="R717">
            <v>220561</v>
          </cell>
          <cell r="S717">
            <v>110280</v>
          </cell>
          <cell r="T717" t="str">
            <v>REC</v>
          </cell>
          <cell r="U717" t="str">
            <v>PRC</v>
          </cell>
          <cell r="V717" t="str">
            <v>RPR</v>
          </cell>
        </row>
        <row r="718">
          <cell r="A718" t="str">
            <v>GROWTH</v>
          </cell>
          <cell r="B718" t="str">
            <v>G5RD-CT-2001-00464</v>
          </cell>
          <cell r="C718" t="str">
            <v>1.1.3.-5.</v>
          </cell>
          <cell r="D718" t="str">
            <v>Research Projects</v>
          </cell>
          <cell r="E718" t="str">
            <v>Recycling of Fibre Reinforced Plastic Waste: Processing and Applications</v>
          </cell>
          <cell r="F718">
            <v>1699073</v>
          </cell>
          <cell r="G718">
            <v>884568</v>
          </cell>
          <cell r="I718">
            <v>9</v>
          </cell>
          <cell r="J718">
            <v>3</v>
          </cell>
          <cell r="K718" t="str">
            <v>Principal Contractor</v>
          </cell>
          <cell r="L718" t="str">
            <v>MILJOTEK AS</v>
          </cell>
          <cell r="M718" t="str">
            <v>Strandveien 1</v>
          </cell>
          <cell r="N718" t="str">
            <v>1631</v>
          </cell>
          <cell r="O718" t="str">
            <v>GAMLE FREDERIKSTAD</v>
          </cell>
          <cell r="P718" t="str">
            <v>NO</v>
          </cell>
          <cell r="R718">
            <v>80546</v>
          </cell>
          <cell r="S718">
            <v>40272</v>
          </cell>
          <cell r="T718" t="str">
            <v>OTH</v>
          </cell>
          <cell r="U718" t="str">
            <v>PRC</v>
          </cell>
          <cell r="V718" t="str">
            <v>BES</v>
          </cell>
        </row>
        <row r="719">
          <cell r="A719" t="str">
            <v>GROWTH</v>
          </cell>
          <cell r="B719" t="str">
            <v>G5RD-CT-2001-00484</v>
          </cell>
          <cell r="C719" t="str">
            <v>1.1.3.-5.</v>
          </cell>
          <cell r="D719" t="str">
            <v>Research Projects</v>
          </cell>
          <cell r="E719" t="str">
            <v>Lightweight Structural Applications based on Metallic and Organic Foams</v>
          </cell>
          <cell r="F719">
            <v>2641237</v>
          </cell>
          <cell r="G719">
            <v>1351883</v>
          </cell>
          <cell r="H719">
            <v>37278</v>
          </cell>
          <cell r="I719">
            <v>14</v>
          </cell>
          <cell r="K719" t="str">
            <v>Principal Contractor</v>
          </cell>
          <cell r="L719" t="str">
            <v>HYDRO ALUMINIUM AS</v>
          </cell>
          <cell r="M719" t="str">
            <v>Drammensveien 264
Vakeroe</v>
          </cell>
          <cell r="N719" t="str">
            <v>1321</v>
          </cell>
          <cell r="O719" t="str">
            <v>STABEKK</v>
          </cell>
          <cell r="P719" t="str">
            <v>NO</v>
          </cell>
          <cell r="Q719" t="str">
            <v>N/A</v>
          </cell>
          <cell r="R719">
            <v>0</v>
          </cell>
          <cell r="S719">
            <v>0</v>
          </cell>
          <cell r="T719" t="str">
            <v>OTH</v>
          </cell>
          <cell r="U719" t="str">
            <v>PRC</v>
          </cell>
          <cell r="V719" t="str">
            <v>BES</v>
          </cell>
        </row>
        <row r="720">
          <cell r="A720" t="str">
            <v>GROWTH</v>
          </cell>
          <cell r="B720" t="str">
            <v>G5RD-CT-2001-00484</v>
          </cell>
          <cell r="C720" t="str">
            <v>1.1.3.-5.</v>
          </cell>
          <cell r="D720" t="str">
            <v>Research Projects</v>
          </cell>
          <cell r="E720" t="str">
            <v>Lightweight Structural Applications based on Metallic and Organic Foams</v>
          </cell>
          <cell r="F720">
            <v>2641237</v>
          </cell>
          <cell r="G720">
            <v>1351883</v>
          </cell>
          <cell r="H720">
            <v>37278</v>
          </cell>
          <cell r="I720">
            <v>14</v>
          </cell>
          <cell r="K720" t="str">
            <v>Principal Contractor</v>
          </cell>
          <cell r="L720" t="str">
            <v>NTNU</v>
          </cell>
          <cell r="M720" t="str">
            <v>Gloeshaugen</v>
          </cell>
          <cell r="N720" t="str">
            <v>7491</v>
          </cell>
          <cell r="O720" t="str">
            <v>TRONDHEIM</v>
          </cell>
          <cell r="P720" t="str">
            <v>NO</v>
          </cell>
          <cell r="R720">
            <v>197845</v>
          </cell>
          <cell r="S720">
            <v>197845</v>
          </cell>
          <cell r="T720" t="str">
            <v>HES</v>
          </cell>
          <cell r="U720" t="str">
            <v>GOV</v>
          </cell>
          <cell r="V720" t="str">
            <v>HES</v>
          </cell>
        </row>
        <row r="721">
          <cell r="A721" t="str">
            <v>GROWTH</v>
          </cell>
          <cell r="B721" t="str">
            <v>G5RD-CT-2001-00520</v>
          </cell>
          <cell r="C721" t="str">
            <v>1.1.3.-5.</v>
          </cell>
          <cell r="D721" t="str">
            <v>Research Projects</v>
          </cell>
          <cell r="E721" t="str">
            <v>New dealumination routes to produce transport-optimised catalysts for crude oil conversion</v>
          </cell>
          <cell r="F721">
            <v>2156680</v>
          </cell>
          <cell r="G721">
            <v>1379344</v>
          </cell>
          <cell r="H721">
            <v>37125</v>
          </cell>
          <cell r="I721">
            <v>9</v>
          </cell>
          <cell r="J721">
            <v>1</v>
          </cell>
          <cell r="K721" t="str">
            <v>Principal Contractor</v>
          </cell>
          <cell r="L721" t="str">
            <v xml:space="preserve">SINTEF </v>
          </cell>
          <cell r="M721" t="str">
            <v>Strindveien  4</v>
          </cell>
          <cell r="N721" t="str">
            <v>7465</v>
          </cell>
          <cell r="O721" t="str">
            <v>TRONDHEIM</v>
          </cell>
          <cell r="P721" t="str">
            <v>NO</v>
          </cell>
          <cell r="R721">
            <v>390050</v>
          </cell>
          <cell r="S721">
            <v>195025</v>
          </cell>
          <cell r="T721" t="str">
            <v>REC</v>
          </cell>
          <cell r="U721" t="str">
            <v>PRC</v>
          </cell>
          <cell r="V721" t="str">
            <v>RPR</v>
          </cell>
        </row>
        <row r="722">
          <cell r="A722" t="str">
            <v>GROWTH</v>
          </cell>
          <cell r="B722" t="str">
            <v>G5RD-CT-2001-00528</v>
          </cell>
          <cell r="C722" t="str">
            <v>1.1.3.-5.</v>
          </cell>
          <cell r="D722" t="str">
            <v>Research Projects</v>
          </cell>
          <cell r="E722" t="str">
            <v>CONSUMER ORIENTED SOLIDS TRANSPORT TECHNOLOGY</v>
          </cell>
          <cell r="F722">
            <v>1241303</v>
          </cell>
          <cell r="G722">
            <v>919918</v>
          </cell>
          <cell r="H722">
            <v>37134</v>
          </cell>
          <cell r="I722">
            <v>8</v>
          </cell>
          <cell r="J722">
            <v>1</v>
          </cell>
          <cell r="K722" t="str">
            <v>Principal Contractor</v>
          </cell>
          <cell r="L722" t="str">
            <v>NORSK HYDRO ASA</v>
          </cell>
          <cell r="N722" t="str">
            <v>1321</v>
          </cell>
          <cell r="O722" t="str">
            <v>STABEKK</v>
          </cell>
          <cell r="P722" t="str">
            <v>NO</v>
          </cell>
          <cell r="Q722" t="str">
            <v>N/A</v>
          </cell>
          <cell r="R722">
            <v>147634</v>
          </cell>
          <cell r="S722">
            <v>73817</v>
          </cell>
          <cell r="T722" t="str">
            <v>OTH</v>
          </cell>
          <cell r="U722" t="str">
            <v>PRC</v>
          </cell>
          <cell r="V722" t="str">
            <v>BES</v>
          </cell>
        </row>
        <row r="723">
          <cell r="A723" t="str">
            <v>GROWTH</v>
          </cell>
          <cell r="B723" t="str">
            <v>G5RD-CT-2001-00594</v>
          </cell>
          <cell r="C723" t="str">
            <v>1.1.3.-5.</v>
          </cell>
          <cell r="D723" t="str">
            <v>Research Projects</v>
          </cell>
          <cell r="E723" t="str">
            <v>Biocompatible surfaces to minimise medical device associated infections</v>
          </cell>
          <cell r="F723">
            <v>1690309</v>
          </cell>
          <cell r="G723">
            <v>1134732</v>
          </cell>
          <cell r="H723">
            <v>37207</v>
          </cell>
          <cell r="I723">
            <v>6</v>
          </cell>
          <cell r="J723">
            <v>1</v>
          </cell>
          <cell r="K723" t="str">
            <v>Principal Contractor</v>
          </cell>
          <cell r="L723" t="str">
            <v xml:space="preserve">SINTEF </v>
          </cell>
          <cell r="M723" t="str">
            <v>Strindveien  4</v>
          </cell>
          <cell r="N723" t="str">
            <v>7465</v>
          </cell>
          <cell r="O723" t="str">
            <v>TRONDHEIM</v>
          </cell>
          <cell r="P723" t="str">
            <v>NO</v>
          </cell>
          <cell r="R723">
            <v>562439</v>
          </cell>
          <cell r="S723">
            <v>281219</v>
          </cell>
          <cell r="T723" t="str">
            <v>REC</v>
          </cell>
          <cell r="U723" t="str">
            <v>PRC</v>
          </cell>
          <cell r="V723" t="str">
            <v>RPR</v>
          </cell>
        </row>
        <row r="724">
          <cell r="A724" t="str">
            <v>GROWTH</v>
          </cell>
          <cell r="B724" t="str">
            <v>G5RD-CT-2001-03011</v>
          </cell>
          <cell r="C724" t="str">
            <v>1.1.3.-5.</v>
          </cell>
          <cell r="D724" t="str">
            <v>Combined Projects</v>
          </cell>
          <cell r="E724" t="str">
            <v>Large-Scale Synthesis of a New Super Oxidant Material by Recycling Ferrous Sulfate 'LAFEROX'</v>
          </cell>
          <cell r="F724">
            <v>3063078</v>
          </cell>
          <cell r="G724">
            <v>1628347</v>
          </cell>
          <cell r="H724">
            <v>37194</v>
          </cell>
          <cell r="I724">
            <v>10</v>
          </cell>
          <cell r="J724">
            <v>1</v>
          </cell>
          <cell r="K724" t="str">
            <v>Principal Contractor</v>
          </cell>
          <cell r="L724" t="str">
            <v>NORSKE SKOGINDUSTRIER ASA</v>
          </cell>
          <cell r="M724" t="str">
            <v>Oksenoeyveien, 80</v>
          </cell>
          <cell r="N724" t="str">
            <v>1326</v>
          </cell>
          <cell r="O724" t="str">
            <v>LYSAKER</v>
          </cell>
          <cell r="P724" t="str">
            <v>NO</v>
          </cell>
          <cell r="R724">
            <v>192706</v>
          </cell>
          <cell r="S724">
            <v>67447</v>
          </cell>
          <cell r="T724" t="str">
            <v>OTH</v>
          </cell>
          <cell r="U724" t="str">
            <v>PRC</v>
          </cell>
          <cell r="V724" t="str">
            <v>BES</v>
          </cell>
        </row>
        <row r="725">
          <cell r="A725" t="str">
            <v>GROWTH</v>
          </cell>
          <cell r="B725" t="str">
            <v>G5RD-CT-2002-00720</v>
          </cell>
          <cell r="C725" t="str">
            <v>1.1.3.-5.</v>
          </cell>
          <cell r="D725" t="str">
            <v>Research Projects</v>
          </cell>
          <cell r="E725" t="str">
            <v>Polymer Molecular Modeling at Integrated Length/Time Scales</v>
          </cell>
          <cell r="F725">
            <v>2712553</v>
          </cell>
          <cell r="G725">
            <v>1597624</v>
          </cell>
          <cell r="H725">
            <v>37370</v>
          </cell>
          <cell r="I725">
            <v>9</v>
          </cell>
          <cell r="J725">
            <v>1</v>
          </cell>
          <cell r="K725" t="str">
            <v>Principal Contractor</v>
          </cell>
          <cell r="L725" t="str">
            <v>BOREALIS A/S</v>
          </cell>
          <cell r="N725" t="str">
            <v>3960</v>
          </cell>
          <cell r="O725" t="str">
            <v>STATHELLE</v>
          </cell>
          <cell r="P725" t="str">
            <v>NO</v>
          </cell>
          <cell r="Q725" t="str">
            <v>N/A</v>
          </cell>
          <cell r="R725">
            <v>346251</v>
          </cell>
          <cell r="S725">
            <v>173125</v>
          </cell>
          <cell r="T725" t="str">
            <v>OTH</v>
          </cell>
          <cell r="U725" t="str">
            <v>PRC</v>
          </cell>
          <cell r="V725" t="str">
            <v>BES</v>
          </cell>
        </row>
        <row r="726">
          <cell r="A726" t="str">
            <v>GROWTH</v>
          </cell>
          <cell r="B726" t="str">
            <v>G5RD-CT-2002-00744</v>
          </cell>
          <cell r="C726" t="str">
            <v>1.1.3.-5.</v>
          </cell>
          <cell r="D726" t="str">
            <v>Research Projects</v>
          </cell>
          <cell r="E726" t="str">
            <v>Micrometer scale patterning of Protein and DNA chips</v>
          </cell>
          <cell r="F726">
            <v>3332410</v>
          </cell>
          <cell r="G726">
            <v>2147589</v>
          </cell>
          <cell r="H726">
            <v>37370</v>
          </cell>
          <cell r="I726">
            <v>11</v>
          </cell>
          <cell r="J726">
            <v>1</v>
          </cell>
          <cell r="K726" t="str">
            <v>Principal Contractor</v>
          </cell>
          <cell r="L726" t="str">
            <v>NORCHIP AS</v>
          </cell>
          <cell r="M726" t="str">
            <v>Industrieveien 8</v>
          </cell>
          <cell r="N726" t="str">
            <v>3490</v>
          </cell>
          <cell r="O726" t="str">
            <v>KLOKKARSTUA</v>
          </cell>
          <cell r="P726" t="str">
            <v>NO</v>
          </cell>
          <cell r="R726">
            <v>484787</v>
          </cell>
          <cell r="S726">
            <v>242393</v>
          </cell>
          <cell r="T726" t="str">
            <v>IND</v>
          </cell>
          <cell r="U726" t="str">
            <v>PRC</v>
          </cell>
          <cell r="V726" t="str">
            <v>BES</v>
          </cell>
        </row>
        <row r="727">
          <cell r="A727" t="str">
            <v>GROWTH</v>
          </cell>
          <cell r="B727" t="str">
            <v>G5RT-CT-2001-05023</v>
          </cell>
          <cell r="C727" t="str">
            <v>1.1.3.-5.</v>
          </cell>
          <cell r="D727" t="str">
            <v>Thematic Network</v>
          </cell>
          <cell r="E727" t="str">
            <v>Pan-European Clean Coating Technology Alliance</v>
          </cell>
          <cell r="F727">
            <v>1792891</v>
          </cell>
          <cell r="G727">
            <v>1587887</v>
          </cell>
          <cell r="I727">
            <v>36</v>
          </cell>
          <cell r="J727">
            <v>1</v>
          </cell>
          <cell r="K727" t="str">
            <v>Principal Contractor</v>
          </cell>
          <cell r="L727" t="str">
            <v>NILU</v>
          </cell>
          <cell r="M727" t="str">
            <v>Instituttveien 18</v>
          </cell>
          <cell r="N727" t="str">
            <v>2027</v>
          </cell>
          <cell r="O727" t="str">
            <v>KJELLER</v>
          </cell>
          <cell r="P727" t="str">
            <v>NO</v>
          </cell>
          <cell r="R727">
            <v>43875</v>
          </cell>
          <cell r="S727">
            <v>39486</v>
          </cell>
          <cell r="T727" t="str">
            <v>REC</v>
          </cell>
          <cell r="U727" t="str">
            <v>PNP</v>
          </cell>
          <cell r="V727" t="str">
            <v>RPN</v>
          </cell>
        </row>
        <row r="728">
          <cell r="A728" t="str">
            <v>GROWTH</v>
          </cell>
          <cell r="B728" t="str">
            <v>G5RT-CT-2001-05024</v>
          </cell>
          <cell r="C728" t="str">
            <v>1.1.3.-5.</v>
          </cell>
          <cell r="D728" t="str">
            <v>Thematic Network</v>
          </cell>
          <cell r="E728" t="str">
            <v>Polar Electroceramics</v>
          </cell>
          <cell r="F728">
            <v>2294973</v>
          </cell>
          <cell r="G728">
            <v>2230029</v>
          </cell>
          <cell r="H728">
            <v>36964</v>
          </cell>
          <cell r="I728">
            <v>61</v>
          </cell>
          <cell r="J728">
            <v>3</v>
          </cell>
          <cell r="K728" t="str">
            <v>Member</v>
          </cell>
          <cell r="L728" t="str">
            <v>SIMRAD A/S</v>
          </cell>
          <cell r="M728" t="str">
            <v>Dyrmyrgata 35</v>
          </cell>
          <cell r="N728" t="str">
            <v>3601</v>
          </cell>
          <cell r="O728" t="str">
            <v>KONGSBERG</v>
          </cell>
          <cell r="P728" t="str">
            <v>NO</v>
          </cell>
          <cell r="Q728" t="str">
            <v>N/A</v>
          </cell>
          <cell r="R728">
            <v>20000</v>
          </cell>
          <cell r="S728">
            <v>20000</v>
          </cell>
          <cell r="T728" t="str">
            <v>OTH</v>
          </cell>
          <cell r="U728" t="str">
            <v>PRC</v>
          </cell>
          <cell r="V728" t="str">
            <v>BES</v>
          </cell>
        </row>
        <row r="729">
          <cell r="A729" t="str">
            <v>GROWTH</v>
          </cell>
          <cell r="B729" t="str">
            <v>G5RT-CT-2001-05024</v>
          </cell>
          <cell r="C729" t="str">
            <v>1.1.3.-5.</v>
          </cell>
          <cell r="D729" t="str">
            <v>Thematic Network</v>
          </cell>
          <cell r="E729" t="str">
            <v>Polar Electroceramics</v>
          </cell>
          <cell r="F729">
            <v>2294973</v>
          </cell>
          <cell r="G729">
            <v>2230029</v>
          </cell>
          <cell r="H729">
            <v>36964</v>
          </cell>
          <cell r="I729">
            <v>61</v>
          </cell>
          <cell r="K729" t="str">
            <v>Member</v>
          </cell>
          <cell r="L729" t="str">
            <v xml:space="preserve">SINTEF </v>
          </cell>
          <cell r="M729" t="str">
            <v>Strindveien  4</v>
          </cell>
          <cell r="N729" t="str">
            <v>7465</v>
          </cell>
          <cell r="O729" t="str">
            <v>TRONDHEIM</v>
          </cell>
          <cell r="P729" t="str">
            <v>NO</v>
          </cell>
          <cell r="R729">
            <v>20000</v>
          </cell>
          <cell r="S729">
            <v>20000</v>
          </cell>
          <cell r="T729" t="str">
            <v>REC</v>
          </cell>
          <cell r="U729" t="str">
            <v>PRC</v>
          </cell>
          <cell r="V729" t="str">
            <v>RPR</v>
          </cell>
        </row>
        <row r="730">
          <cell r="A730" t="str">
            <v>GROWTH</v>
          </cell>
          <cell r="B730" t="str">
            <v>G5RT-CT-2001-05024</v>
          </cell>
          <cell r="C730" t="str">
            <v>1.1.3.-5.</v>
          </cell>
          <cell r="D730" t="str">
            <v>Thematic Network</v>
          </cell>
          <cell r="E730" t="str">
            <v>Polar Electroceramics</v>
          </cell>
          <cell r="F730">
            <v>2294973</v>
          </cell>
          <cell r="G730">
            <v>2230029</v>
          </cell>
          <cell r="H730">
            <v>36964</v>
          </cell>
          <cell r="I730">
            <v>61</v>
          </cell>
          <cell r="K730" t="str">
            <v>Member</v>
          </cell>
          <cell r="L730" t="str">
            <v>University of Oslo</v>
          </cell>
          <cell r="M730" t="str">
            <v>Problemveien 1</v>
          </cell>
          <cell r="N730" t="str">
            <v>0316</v>
          </cell>
          <cell r="O730" t="str">
            <v>OSLO</v>
          </cell>
          <cell r="P730" t="str">
            <v>NO</v>
          </cell>
          <cell r="Q730" t="str">
            <v>N/A</v>
          </cell>
          <cell r="R730">
            <v>20000</v>
          </cell>
          <cell r="S730">
            <v>20000</v>
          </cell>
          <cell r="T730" t="str">
            <v>HES</v>
          </cell>
          <cell r="U730" t="str">
            <v>GOV</v>
          </cell>
          <cell r="V730" t="str">
            <v>HES</v>
          </cell>
        </row>
        <row r="731">
          <cell r="A731" t="str">
            <v>GROWTH</v>
          </cell>
          <cell r="B731" t="str">
            <v>G5RT-CT-2002-05077</v>
          </cell>
          <cell r="C731" t="str">
            <v>1.1.3.-5.</v>
          </cell>
          <cell r="D731" t="str">
            <v>Thematic Network</v>
          </cell>
          <cell r="E731" t="str">
            <v>The European Network for Superconductivity, SCENET-2</v>
          </cell>
          <cell r="F731">
            <v>1869600</v>
          </cell>
          <cell r="G731">
            <v>1866400</v>
          </cell>
          <cell r="H731">
            <v>37334</v>
          </cell>
          <cell r="I731">
            <v>73</v>
          </cell>
          <cell r="J731">
            <v>1</v>
          </cell>
          <cell r="K731" t="str">
            <v>Member</v>
          </cell>
          <cell r="L731" t="str">
            <v>NTNU</v>
          </cell>
          <cell r="M731" t="str">
            <v>Gloeshaugen</v>
          </cell>
          <cell r="N731" t="str">
            <v>7491</v>
          </cell>
          <cell r="O731" t="str">
            <v>TRONDHEIM</v>
          </cell>
          <cell r="P731" t="str">
            <v>NO</v>
          </cell>
          <cell r="R731">
            <v>3200</v>
          </cell>
          <cell r="S731">
            <v>3200</v>
          </cell>
          <cell r="T731" t="str">
            <v>HES</v>
          </cell>
          <cell r="U731" t="str">
            <v>GOV</v>
          </cell>
          <cell r="V731" t="str">
            <v>HES</v>
          </cell>
        </row>
        <row r="732">
          <cell r="A732" t="str">
            <v>GROWTH</v>
          </cell>
          <cell r="B732" t="str">
            <v>G5ST-CT-2000-00149</v>
          </cell>
          <cell r="C732" t="str">
            <v>1.1.3.-5.</v>
          </cell>
          <cell r="D732" t="str">
            <v>Exploratory Awards</v>
          </cell>
          <cell r="E732" t="str">
            <v>ENVIRONMENTAL MANAGEMENT FOR REFURBISHMENT INTEGRATED WITH CONSTRUCTION PROJECT MANAGEMENT</v>
          </cell>
          <cell r="F732">
            <v>30000</v>
          </cell>
          <cell r="G732">
            <v>22500</v>
          </cell>
          <cell r="H732">
            <v>36795</v>
          </cell>
          <cell r="I732">
            <v>2</v>
          </cell>
          <cell r="J732">
            <v>1</v>
          </cell>
          <cell r="K732" t="str">
            <v>Prime Contractor</v>
          </cell>
          <cell r="L732" t="str">
            <v>MODERNE BYGGFORNYELSE A/S</v>
          </cell>
          <cell r="M732" t="str">
            <v>Brochmannsgate 9</v>
          </cell>
          <cell r="N732" t="str">
            <v>0470</v>
          </cell>
          <cell r="O732" t="str">
            <v>OSLO</v>
          </cell>
          <cell r="P732" t="str">
            <v>NO</v>
          </cell>
          <cell r="Q732" t="str">
            <v>N/A</v>
          </cell>
          <cell r="R732">
            <v>0</v>
          </cell>
          <cell r="S732">
            <v>0</v>
          </cell>
          <cell r="T732" t="str">
            <v>OTH</v>
          </cell>
          <cell r="U732" t="str">
            <v>PRC</v>
          </cell>
          <cell r="V732" t="str">
            <v>BES</v>
          </cell>
        </row>
        <row r="733">
          <cell r="A733" t="str">
            <v>GROWTH</v>
          </cell>
          <cell r="B733" t="str">
            <v>G5ST-CT-2000-50022</v>
          </cell>
          <cell r="C733" t="str">
            <v>1.1.3.-5.</v>
          </cell>
          <cell r="D733" t="str">
            <v>Cooperative Research</v>
          </cell>
          <cell r="E733" t="str">
            <v>On-line measurement for optimisation of steel production</v>
          </cell>
          <cell r="F733">
            <v>426467</v>
          </cell>
          <cell r="G733">
            <v>213000</v>
          </cell>
          <cell r="H733">
            <v>36817</v>
          </cell>
          <cell r="I733">
            <v>8</v>
          </cell>
          <cell r="J733">
            <v>1</v>
          </cell>
          <cell r="K733" t="str">
            <v>Principal Contractor</v>
          </cell>
          <cell r="L733" t="str">
            <v>CAMO  ASA</v>
          </cell>
          <cell r="M733" t="str">
            <v>Nedre Vollgt. 8</v>
          </cell>
          <cell r="N733" t="str">
            <v>0158</v>
          </cell>
          <cell r="O733" t="str">
            <v>OSLO</v>
          </cell>
          <cell r="P733" t="str">
            <v>NO</v>
          </cell>
          <cell r="Q733" t="str">
            <v>N/A</v>
          </cell>
          <cell r="R733">
            <v>34208</v>
          </cell>
          <cell r="S733">
            <v>0</v>
          </cell>
          <cell r="T733" t="str">
            <v>OTH</v>
          </cell>
          <cell r="U733" t="str">
            <v>PRC</v>
          </cell>
          <cell r="V733" t="str">
            <v>BES</v>
          </cell>
        </row>
        <row r="734">
          <cell r="A734" t="str">
            <v>GROWTH</v>
          </cell>
          <cell r="B734" t="str">
            <v>G5ST-CT-2000-50044</v>
          </cell>
          <cell r="C734" t="str">
            <v>1.1.3.-5.</v>
          </cell>
          <cell r="D734" t="str">
            <v>Cooperative Research</v>
          </cell>
          <cell r="E734" t="str">
            <v>Vacuum Infusion of Composites with Thermoplastic Skins (TP-SKIN)</v>
          </cell>
          <cell r="F734">
            <v>562000</v>
          </cell>
          <cell r="G734">
            <v>281000</v>
          </cell>
          <cell r="H734">
            <v>36949</v>
          </cell>
          <cell r="I734">
            <v>10</v>
          </cell>
          <cell r="J734">
            <v>1</v>
          </cell>
          <cell r="K734" t="str">
            <v>Principal Contractor</v>
          </cell>
          <cell r="L734" t="str">
            <v>MARINE COMPOSITES AS</v>
          </cell>
          <cell r="M734" t="str">
            <v>Langbryggen 23</v>
          </cell>
          <cell r="N734" t="str">
            <v>4841</v>
          </cell>
          <cell r="O734" t="str">
            <v>ARENDAL</v>
          </cell>
          <cell r="P734" t="str">
            <v>NO</v>
          </cell>
          <cell r="R734">
            <v>43050</v>
          </cell>
          <cell r="S734">
            <v>0</v>
          </cell>
          <cell r="T734" t="str">
            <v>IND</v>
          </cell>
          <cell r="U734" t="str">
            <v>PRC</v>
          </cell>
          <cell r="V734" t="str">
            <v>BES</v>
          </cell>
        </row>
        <row r="735">
          <cell r="A735" t="str">
            <v>GROWTH</v>
          </cell>
          <cell r="B735" t="str">
            <v>G5ST-CT-2002-50231</v>
          </cell>
          <cell r="C735" t="str">
            <v>1.1.3.-5.</v>
          </cell>
          <cell r="D735" t="str">
            <v>Cooperative Research</v>
          </cell>
          <cell r="E735" t="str">
            <v>A new concept for the application of high performance metallic shielding coatings to polymers eliminating the need for toxic chemicals</v>
          </cell>
          <cell r="F735">
            <v>1029392</v>
          </cell>
          <cell r="G735">
            <v>511461</v>
          </cell>
          <cell r="H735">
            <v>37582</v>
          </cell>
          <cell r="I735">
            <v>8</v>
          </cell>
          <cell r="J735">
            <v>2</v>
          </cell>
          <cell r="K735" t="str">
            <v>Principal Contractor</v>
          </cell>
          <cell r="L735" t="str">
            <v>JAK J ALVEBERG A.S.</v>
          </cell>
          <cell r="M735" t="str">
            <v>Grini Naeringspark 15</v>
          </cell>
          <cell r="N735" t="str">
            <v>1332</v>
          </cell>
          <cell r="O735" t="str">
            <v>OESTERAS</v>
          </cell>
          <cell r="P735" t="str">
            <v>NO</v>
          </cell>
          <cell r="R735">
            <v>69920</v>
          </cell>
          <cell r="S735">
            <v>0</v>
          </cell>
          <cell r="T735" t="str">
            <v>IND</v>
          </cell>
          <cell r="U735" t="str">
            <v>PRC</v>
          </cell>
          <cell r="V735" t="str">
            <v>BES</v>
          </cell>
        </row>
        <row r="736">
          <cell r="A736" t="str">
            <v>GROWTH</v>
          </cell>
          <cell r="B736" t="str">
            <v>G5ST-CT-2002-50231</v>
          </cell>
          <cell r="C736" t="str">
            <v>1.1.3.-5.</v>
          </cell>
          <cell r="D736" t="str">
            <v>Cooperative Research</v>
          </cell>
          <cell r="E736" t="str">
            <v>A new concept for the application of high performance metallic shielding coatings to polymers eliminating the need for toxic chemicals</v>
          </cell>
          <cell r="F736">
            <v>1029392</v>
          </cell>
          <cell r="G736">
            <v>511461</v>
          </cell>
          <cell r="H736">
            <v>37582</v>
          </cell>
          <cell r="I736">
            <v>8</v>
          </cell>
          <cell r="K736" t="str">
            <v>RTD performers</v>
          </cell>
          <cell r="L736" t="str">
            <v xml:space="preserve">TEKNOLOGISK INSTITUTT
</v>
          </cell>
          <cell r="M736" t="str">
            <v>St. Hanshaugen, Akersveien 24 C</v>
          </cell>
          <cell r="N736" t="str">
            <v>0131</v>
          </cell>
          <cell r="O736" t="str">
            <v>OSLO</v>
          </cell>
          <cell r="P736" t="str">
            <v>NO</v>
          </cell>
          <cell r="Q736" t="str">
            <v>N/A</v>
          </cell>
          <cell r="R736">
            <v>191892</v>
          </cell>
          <cell r="S736">
            <v>191892</v>
          </cell>
          <cell r="T736" t="str">
            <v>REC</v>
          </cell>
          <cell r="U736" t="str">
            <v>PNP</v>
          </cell>
          <cell r="V736" t="str">
            <v>RPN</v>
          </cell>
        </row>
        <row r="737">
          <cell r="A737" t="str">
            <v>GROWTH</v>
          </cell>
          <cell r="B737" t="str">
            <v>G5TR-CT-2002-00089</v>
          </cell>
          <cell r="C737" t="str">
            <v>1.1.3.-5.</v>
          </cell>
          <cell r="D737" t="str">
            <v>Marie Curie Fellowships</v>
          </cell>
          <cell r="E737" t="str">
            <v>Advanced Biomaterials for Industrial applications</v>
          </cell>
          <cell r="F737">
            <v>112848</v>
          </cell>
          <cell r="G737">
            <v>112848</v>
          </cell>
          <cell r="H737">
            <v>37564</v>
          </cell>
          <cell r="I737">
            <v>1</v>
          </cell>
          <cell r="J737">
            <v>1</v>
          </cell>
          <cell r="K737" t="str">
            <v>Prime Contractor -Host</v>
          </cell>
          <cell r="L737" t="str">
            <v xml:space="preserve">INSTITUTT FOR ENERGITEKNIKK
</v>
          </cell>
          <cell r="M737" t="str">
            <v>Instituttveien 18</v>
          </cell>
          <cell r="N737" t="str">
            <v>2027</v>
          </cell>
          <cell r="O737" t="str">
            <v>KJELLER</v>
          </cell>
          <cell r="P737" t="str">
            <v>NO</v>
          </cell>
          <cell r="R737">
            <v>0</v>
          </cell>
          <cell r="S737">
            <v>0</v>
          </cell>
          <cell r="T737" t="str">
            <v>REC</v>
          </cell>
          <cell r="U737" t="str">
            <v>PNP</v>
          </cell>
          <cell r="V737" t="str">
            <v>RPN</v>
          </cell>
        </row>
        <row r="738">
          <cell r="A738" t="str">
            <v>GROWTH</v>
          </cell>
          <cell r="B738" t="str">
            <v>G6RD-CT-1999-00179</v>
          </cell>
          <cell r="C738" t="str">
            <v>1.1.3.-6.</v>
          </cell>
          <cell r="D738" t="str">
            <v>Research Projects</v>
          </cell>
          <cell r="E738" t="str">
            <v>Optical methodologies for interferometric strain measurement (OPTIMISM)</v>
          </cell>
          <cell r="F738">
            <v>1899778</v>
          </cell>
          <cell r="G738">
            <v>1073390</v>
          </cell>
          <cell r="H738">
            <v>36556</v>
          </cell>
          <cell r="I738">
            <v>8</v>
          </cell>
          <cell r="J738">
            <v>1</v>
          </cell>
          <cell r="K738" t="str">
            <v>Principal Contractor</v>
          </cell>
          <cell r="L738" t="str">
            <v>SENSONOR ASA</v>
          </cell>
          <cell r="M738" t="str">
            <v>Knudsroedveien 7</v>
          </cell>
          <cell r="N738" t="str">
            <v>3192</v>
          </cell>
          <cell r="O738" t="str">
            <v>HORTEN</v>
          </cell>
          <cell r="P738" t="str">
            <v>NO</v>
          </cell>
          <cell r="Q738" t="str">
            <v>N/A</v>
          </cell>
          <cell r="R738">
            <v>80000</v>
          </cell>
          <cell r="S738">
            <v>40000</v>
          </cell>
          <cell r="T738" t="str">
            <v>OTH</v>
          </cell>
          <cell r="U738" t="str">
            <v>PRC</v>
          </cell>
          <cell r="V738" t="str">
            <v>BES</v>
          </cell>
        </row>
        <row r="739">
          <cell r="A739" t="str">
            <v>GROWTH</v>
          </cell>
          <cell r="B739" t="str">
            <v>G6RD-CT-2000-00274</v>
          </cell>
          <cell r="C739" t="str">
            <v>1.1.3.-6.</v>
          </cell>
          <cell r="D739" t="str">
            <v>Research Projects</v>
          </cell>
          <cell r="E739" t="str">
            <v>Thermal insulation measurement of cold protective clothing using thermal manikins</v>
          </cell>
          <cell r="F739">
            <v>938226</v>
          </cell>
          <cell r="G739">
            <v>514423</v>
          </cell>
          <cell r="H739">
            <v>36933</v>
          </cell>
          <cell r="I739">
            <v>12</v>
          </cell>
          <cell r="J739">
            <v>2</v>
          </cell>
          <cell r="K739" t="str">
            <v>Member</v>
          </cell>
          <cell r="L739" t="str">
            <v>HELLY HANSEN ASA</v>
          </cell>
          <cell r="M739" t="str">
            <v>Solgaard Skog 139</v>
          </cell>
          <cell r="N739" t="str">
            <v>1501</v>
          </cell>
          <cell r="O739" t="str">
            <v>MOSS</v>
          </cell>
          <cell r="P739" t="str">
            <v>NO</v>
          </cell>
          <cell r="Q739" t="str">
            <v>N/A</v>
          </cell>
          <cell r="R739">
            <v>18992</v>
          </cell>
          <cell r="S739">
            <v>9496</v>
          </cell>
          <cell r="T739" t="str">
            <v>OTH</v>
          </cell>
          <cell r="U739" t="str">
            <v>PRC</v>
          </cell>
          <cell r="V739" t="str">
            <v>BES</v>
          </cell>
        </row>
        <row r="740">
          <cell r="A740" t="str">
            <v>GROWTH</v>
          </cell>
          <cell r="B740" t="str">
            <v>G6RD-CT-2000-00274</v>
          </cell>
          <cell r="C740" t="str">
            <v>1.1.3.-6.</v>
          </cell>
          <cell r="D740" t="str">
            <v>Research Projects</v>
          </cell>
          <cell r="E740" t="str">
            <v>Thermal insulation measurement of cold protective clothing using thermal manikins</v>
          </cell>
          <cell r="F740">
            <v>938226</v>
          </cell>
          <cell r="G740">
            <v>514423</v>
          </cell>
          <cell r="H740">
            <v>36933</v>
          </cell>
          <cell r="I740">
            <v>12</v>
          </cell>
          <cell r="K740" t="str">
            <v>Principal Contractor</v>
          </cell>
          <cell r="L740" t="str">
            <v xml:space="preserve">SINTEF </v>
          </cell>
          <cell r="M740" t="str">
            <v>Strindveien  4</v>
          </cell>
          <cell r="N740" t="str">
            <v>7465</v>
          </cell>
          <cell r="O740" t="str">
            <v>TRONDHEIM</v>
          </cell>
          <cell r="P740" t="str">
            <v>NO</v>
          </cell>
          <cell r="R740">
            <v>202432</v>
          </cell>
          <cell r="S740">
            <v>101216</v>
          </cell>
          <cell r="T740" t="str">
            <v>REC</v>
          </cell>
          <cell r="U740" t="str">
            <v>PRC</v>
          </cell>
          <cell r="V740" t="str">
            <v>RPR</v>
          </cell>
        </row>
        <row r="741">
          <cell r="A741" t="str">
            <v>GROWTH</v>
          </cell>
          <cell r="B741" t="str">
            <v>G6RD-CT-2001-00512</v>
          </cell>
          <cell r="C741" t="str">
            <v>1.1.3.-6.</v>
          </cell>
          <cell r="D741" t="str">
            <v>Research Projects</v>
          </cell>
          <cell r="E741" t="str">
            <v>Confirmation of the origin of farmed and wild salmon and other fish</v>
          </cell>
          <cell r="F741">
            <v>1452004</v>
          </cell>
          <cell r="G741">
            <v>919839</v>
          </cell>
          <cell r="H741">
            <v>37153</v>
          </cell>
          <cell r="I741">
            <v>5</v>
          </cell>
          <cell r="J741">
            <v>1</v>
          </cell>
          <cell r="K741" t="str">
            <v>Principal Contractor</v>
          </cell>
          <cell r="L741" t="str">
            <v>SINTEF FISHERIES AND AQUACULTURE</v>
          </cell>
          <cell r="M741" t="str">
            <v>Brattoera, Gryta 2</v>
          </cell>
          <cell r="N741" t="str">
            <v>7465</v>
          </cell>
          <cell r="O741" t="str">
            <v>TRONDHEIM</v>
          </cell>
          <cell r="P741" t="str">
            <v>NO</v>
          </cell>
          <cell r="R741">
            <v>317471</v>
          </cell>
          <cell r="S741">
            <v>158735</v>
          </cell>
          <cell r="T741" t="str">
            <v>REC</v>
          </cell>
          <cell r="U741" t="str">
            <v>PNP</v>
          </cell>
          <cell r="V741" t="str">
            <v>RPN</v>
          </cell>
        </row>
        <row r="742">
          <cell r="A742" t="str">
            <v>GROWTH</v>
          </cell>
          <cell r="B742" t="str">
            <v>G6RD-CT-2001-00624</v>
          </cell>
          <cell r="C742" t="str">
            <v>1.1.3.-6.</v>
          </cell>
          <cell r="D742" t="str">
            <v>Research Projects</v>
          </cell>
          <cell r="E742" t="str">
            <v>European Standard Tests to Prevent Alkali Reactions in Aggregates (PARTNER)</v>
          </cell>
          <cell r="F742">
            <v>1450576</v>
          </cell>
          <cell r="G742">
            <v>725286</v>
          </cell>
          <cell r="H742">
            <v>37307</v>
          </cell>
          <cell r="I742">
            <v>26</v>
          </cell>
          <cell r="J742">
            <v>2</v>
          </cell>
          <cell r="K742" t="str">
            <v>Principal Contractor</v>
          </cell>
          <cell r="L742" t="str">
            <v>NORCEM AS</v>
          </cell>
          <cell r="M742" t="str">
            <v>Lilleakerveien 2B</v>
          </cell>
          <cell r="N742" t="str">
            <v>0216</v>
          </cell>
          <cell r="O742" t="str">
            <v>OSLO</v>
          </cell>
          <cell r="P742" t="str">
            <v>NO</v>
          </cell>
          <cell r="Q742" t="str">
            <v>N/A</v>
          </cell>
          <cell r="R742">
            <v>74554</v>
          </cell>
          <cell r="S742">
            <v>37277</v>
          </cell>
          <cell r="T742" t="str">
            <v>IND</v>
          </cell>
          <cell r="U742" t="str">
            <v>PRC</v>
          </cell>
          <cell r="V742" t="str">
            <v>BES</v>
          </cell>
        </row>
        <row r="743">
          <cell r="A743" t="str">
            <v>GROWTH</v>
          </cell>
          <cell r="B743" t="str">
            <v>G6RD-CT-2001-00624</v>
          </cell>
          <cell r="C743" t="str">
            <v>1.1.3.-6.</v>
          </cell>
          <cell r="D743" t="str">
            <v>Research Projects</v>
          </cell>
          <cell r="E743" t="str">
            <v>European Standard Tests to Prevent Alkali Reactions in Aggregates (PARTNER)</v>
          </cell>
          <cell r="F743">
            <v>1450576</v>
          </cell>
          <cell r="G743">
            <v>725286</v>
          </cell>
          <cell r="H743">
            <v>37307</v>
          </cell>
          <cell r="I743">
            <v>26</v>
          </cell>
          <cell r="K743" t="str">
            <v>Principal Contractor</v>
          </cell>
          <cell r="L743" t="str">
            <v xml:space="preserve">SINTEF </v>
          </cell>
          <cell r="M743" t="str">
            <v>Strindveien  4</v>
          </cell>
          <cell r="N743" t="str">
            <v>7465</v>
          </cell>
          <cell r="O743" t="str">
            <v>TRONDHEIM</v>
          </cell>
          <cell r="P743" t="str">
            <v>NO</v>
          </cell>
          <cell r="R743">
            <v>215152</v>
          </cell>
          <cell r="S743">
            <v>107576</v>
          </cell>
          <cell r="T743" t="str">
            <v>REC</v>
          </cell>
          <cell r="U743" t="str">
            <v>PRC</v>
          </cell>
          <cell r="V743" t="str">
            <v>RPR</v>
          </cell>
        </row>
        <row r="744">
          <cell r="A744" t="str">
            <v>GROWTH</v>
          </cell>
          <cell r="B744" t="str">
            <v>G6RD-CT-2001-00636</v>
          </cell>
          <cell r="C744" t="str">
            <v>1.1.3.-6.</v>
          </cell>
          <cell r="D744" t="str">
            <v>Research Projects</v>
          </cell>
          <cell r="E744" t="str">
            <v>Assessing long term durability of bonded automotive metallic structures (LTD-BAMS)</v>
          </cell>
          <cell r="F744">
            <v>1596849</v>
          </cell>
          <cell r="G744">
            <v>709540</v>
          </cell>
          <cell r="H744">
            <v>37236</v>
          </cell>
          <cell r="I744">
            <v>7</v>
          </cell>
          <cell r="J744">
            <v>1</v>
          </cell>
          <cell r="K744" t="str">
            <v>Principal Contractor</v>
          </cell>
          <cell r="L744" t="str">
            <v>HYDRO ALUMINIUM AS</v>
          </cell>
          <cell r="M744" t="str">
            <v>Drammensveien 264
Vakeroe</v>
          </cell>
          <cell r="N744" t="str">
            <v>1321</v>
          </cell>
          <cell r="O744" t="str">
            <v>STABEKK</v>
          </cell>
          <cell r="P744" t="str">
            <v>NO</v>
          </cell>
          <cell r="Q744" t="str">
            <v>N/A</v>
          </cell>
          <cell r="R744">
            <v>243600</v>
          </cell>
          <cell r="S744">
            <v>121800</v>
          </cell>
          <cell r="T744" t="str">
            <v>OTH</v>
          </cell>
          <cell r="U744" t="str">
            <v>PRC</v>
          </cell>
          <cell r="V744" t="str">
            <v>BES</v>
          </cell>
        </row>
        <row r="745">
          <cell r="A745" t="str">
            <v>GROWTH</v>
          </cell>
          <cell r="B745" t="str">
            <v>G6RD-CT-2002-00847</v>
          </cell>
          <cell r="C745" t="str">
            <v>1.1.3.-6.</v>
          </cell>
          <cell r="D745" t="str">
            <v>Research Projects</v>
          </cell>
          <cell r="E745" t="str">
            <v>Feasibility study for Certified Reference Materials for organic components in sewage sludge (SLUDGESUPPORT)</v>
          </cell>
          <cell r="F745">
            <v>666934</v>
          </cell>
          <cell r="G745">
            <v>473869</v>
          </cell>
          <cell r="H745">
            <v>37602</v>
          </cell>
          <cell r="I745">
            <v>6</v>
          </cell>
          <cell r="J745">
            <v>1</v>
          </cell>
          <cell r="K745" t="str">
            <v>Principal Contractor</v>
          </cell>
          <cell r="L745" t="str">
            <v xml:space="preserve">SINTEF </v>
          </cell>
          <cell r="M745" t="str">
            <v>Strindveien  4</v>
          </cell>
          <cell r="N745" t="str">
            <v>7465</v>
          </cell>
          <cell r="O745" t="str">
            <v>TRONDHEIM</v>
          </cell>
          <cell r="P745" t="str">
            <v>NO</v>
          </cell>
          <cell r="R745">
            <v>123999</v>
          </cell>
          <cell r="S745">
            <v>61999</v>
          </cell>
          <cell r="T745" t="str">
            <v>REC</v>
          </cell>
          <cell r="U745" t="str">
            <v>PRC</v>
          </cell>
          <cell r="V745" t="str">
            <v>RPR</v>
          </cell>
        </row>
        <row r="746">
          <cell r="A746" t="str">
            <v>GROWTH</v>
          </cell>
          <cell r="B746" t="str">
            <v>G6RD-CT-2002-00852</v>
          </cell>
          <cell r="C746" t="str">
            <v>1.1.3.-6.</v>
          </cell>
          <cell r="D746" t="str">
            <v>Research Projects</v>
          </cell>
          <cell r="E746" t="str">
            <v>Development of methodologies in order to measure the migration of non-phthalate compounds from PVC plasticised articles</v>
          </cell>
          <cell r="F746">
            <v>737994</v>
          </cell>
          <cell r="G746">
            <v>368995</v>
          </cell>
          <cell r="H746">
            <v>37608</v>
          </cell>
          <cell r="I746">
            <v>7</v>
          </cell>
          <cell r="J746">
            <v>1</v>
          </cell>
          <cell r="K746" t="str">
            <v>Principal Contractor</v>
          </cell>
          <cell r="L746" t="str">
            <v xml:space="preserve">SINTEF </v>
          </cell>
          <cell r="M746" t="str">
            <v>Strindveien  4</v>
          </cell>
          <cell r="N746" t="str">
            <v>7465</v>
          </cell>
          <cell r="O746" t="str">
            <v>TRONDHEIM</v>
          </cell>
          <cell r="P746" t="str">
            <v>NO</v>
          </cell>
          <cell r="R746">
            <v>141563</v>
          </cell>
          <cell r="S746">
            <v>70781</v>
          </cell>
          <cell r="T746" t="str">
            <v>REC</v>
          </cell>
          <cell r="U746" t="str">
            <v>PRC</v>
          </cell>
          <cell r="V746" t="str">
            <v>RPR</v>
          </cell>
        </row>
        <row r="747">
          <cell r="A747" t="str">
            <v>GROWTH</v>
          </cell>
          <cell r="B747" t="str">
            <v>G6RD-CT-2002-00854</v>
          </cell>
          <cell r="C747" t="str">
            <v>1.1.3.-6.</v>
          </cell>
          <cell r="D747" t="str">
            <v>Research Projects</v>
          </cell>
          <cell r="E747" t="str">
            <v>Certified reference materials for the determination of mineral oil hydrocarbons in water, soil and waste</v>
          </cell>
          <cell r="F747">
            <v>706742</v>
          </cell>
          <cell r="G747">
            <v>492780</v>
          </cell>
          <cell r="H747">
            <v>37599</v>
          </cell>
          <cell r="I747">
            <v>9</v>
          </cell>
          <cell r="J747">
            <v>1</v>
          </cell>
          <cell r="K747" t="str">
            <v>Principal Contractor</v>
          </cell>
          <cell r="L747" t="str">
            <v xml:space="preserve">SINTEF </v>
          </cell>
          <cell r="M747" t="str">
            <v>Strindveien  4</v>
          </cell>
          <cell r="N747" t="str">
            <v>7465</v>
          </cell>
          <cell r="O747" t="str">
            <v>TRONDHEIM</v>
          </cell>
          <cell r="P747" t="str">
            <v>NO</v>
          </cell>
          <cell r="R747">
            <v>169821</v>
          </cell>
          <cell r="S747">
            <v>84910</v>
          </cell>
          <cell r="T747" t="str">
            <v>REC</v>
          </cell>
          <cell r="U747" t="str">
            <v>PRC</v>
          </cell>
          <cell r="V747" t="str">
            <v>RPR</v>
          </cell>
        </row>
        <row r="748">
          <cell r="A748" t="str">
            <v>GROWTH</v>
          </cell>
          <cell r="B748" t="str">
            <v>G6RD-CT-2002-00855</v>
          </cell>
          <cell r="C748" t="str">
            <v>1.1.3.-6.</v>
          </cell>
          <cell r="D748" t="str">
            <v>Research Projects</v>
          </cell>
          <cell r="E748" t="str">
            <v>Resistance of Concrete to Chloride Ingress - From Laboratory Tests to In-Field Performance (CHLORTEST)</v>
          </cell>
          <cell r="F748">
            <v>1127377</v>
          </cell>
          <cell r="G748">
            <v>671323</v>
          </cell>
          <cell r="H748">
            <v>37610</v>
          </cell>
          <cell r="I748">
            <v>16</v>
          </cell>
          <cell r="J748">
            <v>1</v>
          </cell>
          <cell r="K748" t="str">
            <v>Assistant Contractor</v>
          </cell>
          <cell r="L748" t="str">
            <v>SELMER SKANSKA AS</v>
          </cell>
          <cell r="M748" t="str">
            <v>Sentrum</v>
          </cell>
          <cell r="N748" t="str">
            <v>0166</v>
          </cell>
          <cell r="O748" t="str">
            <v>OSLO</v>
          </cell>
          <cell r="P748" t="str">
            <v>NO</v>
          </cell>
          <cell r="Q748" t="str">
            <v>N/A</v>
          </cell>
          <cell r="R748">
            <v>25838</v>
          </cell>
          <cell r="S748">
            <v>12919</v>
          </cell>
          <cell r="T748" t="str">
            <v>OTH</v>
          </cell>
          <cell r="U748" t="str">
            <v>PRC</v>
          </cell>
          <cell r="V748" t="str">
            <v>BES</v>
          </cell>
        </row>
        <row r="749">
          <cell r="A749" t="str">
            <v>GROWTH</v>
          </cell>
          <cell r="B749" t="str">
            <v>G6RD-CT-2002-00858</v>
          </cell>
          <cell r="C749" t="str">
            <v>1.1.3.-6.</v>
          </cell>
          <cell r="D749" t="str">
            <v>Research Projects</v>
          </cell>
          <cell r="E749" t="str">
            <v>Road Barrier Upgrade of Standards (ROBUST)</v>
          </cell>
          <cell r="F749">
            <v>2336037</v>
          </cell>
          <cell r="G749">
            <v>1168017</v>
          </cell>
          <cell r="H749">
            <v>37634</v>
          </cell>
          <cell r="I749">
            <v>8</v>
          </cell>
          <cell r="J749">
            <v>1</v>
          </cell>
          <cell r="K749" t="str">
            <v>Principal Contractor</v>
          </cell>
          <cell r="L749" t="str">
            <v>NORWEGIAN PUBLIC ROADS ADMNINISTRATION</v>
          </cell>
          <cell r="M749" t="str">
            <v>Grenseveien 92</v>
          </cell>
          <cell r="N749" t="str">
            <v>0033</v>
          </cell>
          <cell r="O749" t="str">
            <v>OSLO</v>
          </cell>
          <cell r="P749" t="str">
            <v>NO</v>
          </cell>
          <cell r="Q749" t="str">
            <v>N/A</v>
          </cell>
          <cell r="R749">
            <v>181000</v>
          </cell>
          <cell r="S749">
            <v>90500</v>
          </cell>
          <cell r="T749" t="str">
            <v>OTH</v>
          </cell>
          <cell r="U749" t="str">
            <v>GOV</v>
          </cell>
          <cell r="V749" t="str">
            <v>PUS</v>
          </cell>
        </row>
        <row r="750">
          <cell r="A750" t="str">
            <v>GROWTH</v>
          </cell>
          <cell r="B750" t="str">
            <v>G6RT-CT-2001-05059</v>
          </cell>
          <cell r="C750" t="str">
            <v>1.1.3.-6.</v>
          </cell>
          <cell r="D750" t="str">
            <v>Thematic Network</v>
          </cell>
          <cell r="E750" t="str">
            <v>European Network for Promoting Business and Industrial Statistics (Pro-Enbis)</v>
          </cell>
          <cell r="F750">
            <v>792979</v>
          </cell>
          <cell r="G750">
            <v>792979</v>
          </cell>
          <cell r="H750">
            <v>37237</v>
          </cell>
          <cell r="I750">
            <v>32</v>
          </cell>
          <cell r="J750">
            <v>3</v>
          </cell>
          <cell r="K750" t="str">
            <v>Principal Contractor</v>
          </cell>
          <cell r="L750" t="str">
            <v>IMPROVING PROCESSES CONSULTING</v>
          </cell>
          <cell r="M750" t="str">
            <v>Melumveien 44a</v>
          </cell>
          <cell r="N750" t="str">
            <v>0760</v>
          </cell>
          <cell r="O750" t="str">
            <v>OSLO</v>
          </cell>
          <cell r="P750" t="str">
            <v>NO</v>
          </cell>
          <cell r="Q750" t="str">
            <v>N/A</v>
          </cell>
          <cell r="R750">
            <v>22800</v>
          </cell>
          <cell r="S750">
            <v>22800</v>
          </cell>
          <cell r="T750" t="str">
            <v>OTH</v>
          </cell>
          <cell r="U750" t="str">
            <v>PRC</v>
          </cell>
          <cell r="V750" t="str">
            <v>BES</v>
          </cell>
        </row>
        <row r="751">
          <cell r="A751" t="str">
            <v>GROWTH</v>
          </cell>
          <cell r="B751" t="str">
            <v>G6RT-CT-2001-05059</v>
          </cell>
          <cell r="C751" t="str">
            <v>1.1.3.-6.</v>
          </cell>
          <cell r="D751" t="str">
            <v>Thematic Network</v>
          </cell>
          <cell r="E751" t="str">
            <v>European Network for Promoting Business and Industrial Statistics (Pro-Enbis)</v>
          </cell>
          <cell r="F751">
            <v>792979</v>
          </cell>
          <cell r="G751">
            <v>792979</v>
          </cell>
          <cell r="H751">
            <v>37237</v>
          </cell>
          <cell r="I751">
            <v>32</v>
          </cell>
          <cell r="K751" t="str">
            <v>Principal Contractor</v>
          </cell>
          <cell r="L751" t="str">
            <v>MATFORSK - NORWEGIAN FOOD RESEARCH INSTITUTE</v>
          </cell>
          <cell r="M751" t="str">
            <v>Osloveien 1</v>
          </cell>
          <cell r="N751" t="str">
            <v>1430</v>
          </cell>
          <cell r="O751" t="str">
            <v>AAS</v>
          </cell>
          <cell r="P751" t="str">
            <v>NO</v>
          </cell>
          <cell r="Q751" t="str">
            <v>N/A</v>
          </cell>
          <cell r="R751">
            <v>22680</v>
          </cell>
          <cell r="S751">
            <v>22680</v>
          </cell>
          <cell r="T751" t="str">
            <v>REC</v>
          </cell>
          <cell r="U751" t="str">
            <v>PNP</v>
          </cell>
          <cell r="V751" t="str">
            <v>RPN</v>
          </cell>
        </row>
        <row r="752">
          <cell r="A752" t="str">
            <v>GROWTH</v>
          </cell>
          <cell r="B752" t="str">
            <v>G6RT-CT-2001-05059</v>
          </cell>
          <cell r="C752" t="str">
            <v>1.1.3.-6.</v>
          </cell>
          <cell r="D752" t="str">
            <v>Thematic Network</v>
          </cell>
          <cell r="E752" t="str">
            <v>European Network for Promoting Business and Industrial Statistics (Pro-Enbis)</v>
          </cell>
          <cell r="F752">
            <v>792979</v>
          </cell>
          <cell r="G752">
            <v>792979</v>
          </cell>
          <cell r="H752">
            <v>37237</v>
          </cell>
          <cell r="I752">
            <v>32</v>
          </cell>
          <cell r="K752" t="str">
            <v>Member</v>
          </cell>
          <cell r="L752" t="str">
            <v>NTNU</v>
          </cell>
          <cell r="M752" t="str">
            <v>Gloeshaugen</v>
          </cell>
          <cell r="N752" t="str">
            <v>7491</v>
          </cell>
          <cell r="O752" t="str">
            <v>TRONDHEIM</v>
          </cell>
          <cell r="P752" t="str">
            <v>NO</v>
          </cell>
          <cell r="R752">
            <v>10800</v>
          </cell>
          <cell r="S752">
            <v>10800</v>
          </cell>
          <cell r="T752" t="str">
            <v>HES</v>
          </cell>
          <cell r="U752" t="str">
            <v>GOV</v>
          </cell>
          <cell r="V752" t="str">
            <v>HES</v>
          </cell>
        </row>
        <row r="753">
          <cell r="A753" t="str">
            <v>GROWTH</v>
          </cell>
          <cell r="B753" t="str">
            <v>G6RT-CT-2001-05061</v>
          </cell>
          <cell r="C753" t="str">
            <v>1.1.3.-6.</v>
          </cell>
          <cell r="D753" t="str">
            <v>Thematic Network</v>
          </cell>
          <cell r="E753" t="str">
            <v>Network on Advanced Mathematical and Computational Tools in Metrology</v>
          </cell>
          <cell r="F753">
            <v>244656</v>
          </cell>
          <cell r="G753">
            <v>234096</v>
          </cell>
          <cell r="H753">
            <v>37237</v>
          </cell>
          <cell r="I753">
            <v>12</v>
          </cell>
          <cell r="J753">
            <v>2</v>
          </cell>
          <cell r="K753" t="str">
            <v>Member</v>
          </cell>
          <cell r="L753" t="str">
            <v>JUSTERVESENET</v>
          </cell>
          <cell r="M753" t="str">
            <v>Fetveien 99</v>
          </cell>
          <cell r="N753" t="str">
            <v>2007</v>
          </cell>
          <cell r="O753" t="str">
            <v>KJELLER</v>
          </cell>
          <cell r="P753" t="str">
            <v>NO</v>
          </cell>
          <cell r="Q753" t="str">
            <v>N/A</v>
          </cell>
          <cell r="R753">
            <v>5280</v>
          </cell>
          <cell r="S753">
            <v>5280</v>
          </cell>
          <cell r="T753" t="str">
            <v>OTH</v>
          </cell>
          <cell r="U753" t="str">
            <v>GOV</v>
          </cell>
          <cell r="V753" t="str">
            <v>PUS</v>
          </cell>
        </row>
        <row r="754">
          <cell r="A754" t="str">
            <v>GROWTH</v>
          </cell>
          <cell r="B754" t="str">
            <v>G6RT-CT-2001-05061</v>
          </cell>
          <cell r="C754" t="str">
            <v>1.1.3.-6.</v>
          </cell>
          <cell r="D754" t="str">
            <v>Thematic Network</v>
          </cell>
          <cell r="E754" t="str">
            <v>Network on Advanced Mathematical and Computational Tools in Metrology</v>
          </cell>
          <cell r="F754">
            <v>244656</v>
          </cell>
          <cell r="G754">
            <v>234096</v>
          </cell>
          <cell r="H754">
            <v>37237</v>
          </cell>
          <cell r="I754">
            <v>12</v>
          </cell>
          <cell r="K754" t="str">
            <v>Member</v>
          </cell>
          <cell r="L754" t="str">
            <v>NORWEGIAN METROLOGY AND ACCREDITATION SERVICE</v>
          </cell>
          <cell r="M754" t="str">
            <v>Fetveien 99</v>
          </cell>
          <cell r="N754" t="str">
            <v>2007</v>
          </cell>
          <cell r="O754" t="str">
            <v>KJELLER</v>
          </cell>
          <cell r="P754" t="str">
            <v>NO</v>
          </cell>
          <cell r="Q754" t="str">
            <v>N/A</v>
          </cell>
          <cell r="R754">
            <v>5280</v>
          </cell>
          <cell r="S754">
            <v>5280</v>
          </cell>
          <cell r="T754" t="str">
            <v>OTH</v>
          </cell>
          <cell r="U754" t="str">
            <v>GOV</v>
          </cell>
          <cell r="V754" t="str">
            <v>PUS</v>
          </cell>
        </row>
        <row r="755">
          <cell r="A755" t="str">
            <v>GROWTH</v>
          </cell>
          <cell r="B755" t="str">
            <v>G6RT-CT-2002-05095</v>
          </cell>
          <cell r="C755" t="str">
            <v>1.1.3.-6.</v>
          </cell>
          <cell r="D755" t="str">
            <v>Thematic Network</v>
          </cell>
          <cell r="E755" t="str">
            <v>METROlogy in support to precautionary sciences and sustainable development POLIcieS</v>
          </cell>
          <cell r="F755">
            <v>969574</v>
          </cell>
          <cell r="G755">
            <v>969574</v>
          </cell>
          <cell r="H755">
            <v>37447</v>
          </cell>
          <cell r="I755">
            <v>36</v>
          </cell>
          <cell r="J755">
            <v>1</v>
          </cell>
          <cell r="K755" t="str">
            <v>Principal Contractor</v>
          </cell>
          <cell r="L755" t="str">
            <v>NILU</v>
          </cell>
          <cell r="M755" t="str">
            <v>Instituttveien 18</v>
          </cell>
          <cell r="N755" t="str">
            <v>2027</v>
          </cell>
          <cell r="O755" t="str">
            <v>KJELLER</v>
          </cell>
          <cell r="P755" t="str">
            <v>NO</v>
          </cell>
          <cell r="R755">
            <v>27540</v>
          </cell>
          <cell r="S755">
            <v>27540</v>
          </cell>
          <cell r="T755" t="str">
            <v>REC</v>
          </cell>
          <cell r="U755" t="str">
            <v>PNP</v>
          </cell>
          <cell r="V755" t="str">
            <v>RPN</v>
          </cell>
        </row>
        <row r="756">
          <cell r="A756" t="str">
            <v>GROWTH</v>
          </cell>
          <cell r="B756" t="str">
            <v>G6ST-CT-2002-50334</v>
          </cell>
          <cell r="C756" t="str">
            <v>1.1.3.-6.</v>
          </cell>
          <cell r="D756" t="str">
            <v>Cooperative Research</v>
          </cell>
          <cell r="E756" t="str">
            <v>STANDARDISATION OF CORK QUALITY EVALUATION THROUGH THE DEVELOPMENT OF A HARMLESS ELECTRONIC DEVICE  (COVELESS)</v>
          </cell>
          <cell r="F756">
            <v>1175044</v>
          </cell>
          <cell r="G756">
            <v>587773</v>
          </cell>
          <cell r="H756">
            <v>37648</v>
          </cell>
          <cell r="I756">
            <v>10</v>
          </cell>
          <cell r="J756">
            <v>2</v>
          </cell>
          <cell r="K756" t="str">
            <v>Principal Contractor</v>
          </cell>
          <cell r="L756" t="str">
            <v>SCANSENSE</v>
          </cell>
          <cell r="M756" t="str">
            <v>Bekkeveien, 163</v>
          </cell>
          <cell r="N756" t="str">
            <v>3173</v>
          </cell>
          <cell r="O756" t="str">
            <v>VEAR</v>
          </cell>
          <cell r="P756" t="str">
            <v>NO</v>
          </cell>
          <cell r="R756">
            <v>133050</v>
          </cell>
          <cell r="S756">
            <v>9000</v>
          </cell>
          <cell r="T756" t="str">
            <v>REC</v>
          </cell>
          <cell r="U756" t="str">
            <v>PRC</v>
          </cell>
          <cell r="V756" t="str">
            <v>RPR</v>
          </cell>
        </row>
        <row r="757">
          <cell r="A757" t="str">
            <v>GROWTH</v>
          </cell>
          <cell r="B757" t="str">
            <v>G6ST-CT-2002-50334</v>
          </cell>
          <cell r="C757" t="str">
            <v>1.1.3.-6.</v>
          </cell>
          <cell r="D757" t="str">
            <v>Cooperative Research</v>
          </cell>
          <cell r="E757" t="str">
            <v>STANDARDISATION OF CORK QUALITY EVALUATION THROUGH THE DEVELOPMENT OF A HARMLESS ELECTRONIC DEVICE  (COVELESS)</v>
          </cell>
          <cell r="F757">
            <v>1175044</v>
          </cell>
          <cell r="G757">
            <v>587773</v>
          </cell>
          <cell r="H757">
            <v>37648</v>
          </cell>
          <cell r="I757">
            <v>10</v>
          </cell>
          <cell r="K757" t="str">
            <v>RTD performers</v>
          </cell>
          <cell r="L757" t="str">
            <v xml:space="preserve">SINTEF </v>
          </cell>
          <cell r="M757" t="str">
            <v>Strindveien  4</v>
          </cell>
          <cell r="N757" t="str">
            <v>7465</v>
          </cell>
          <cell r="O757" t="str">
            <v>TRONDHEIM</v>
          </cell>
          <cell r="P757" t="str">
            <v>NO</v>
          </cell>
          <cell r="R757">
            <v>167000</v>
          </cell>
          <cell r="S757">
            <v>167000</v>
          </cell>
          <cell r="T757" t="str">
            <v>REC</v>
          </cell>
          <cell r="U757" t="str">
            <v>PRC</v>
          </cell>
          <cell r="V757" t="str">
            <v>RPR</v>
          </cell>
        </row>
        <row r="758">
          <cell r="A758" t="str">
            <v>GROWTH</v>
          </cell>
          <cell r="B758" t="str">
            <v>G7RT-CT-2000-05005</v>
          </cell>
          <cell r="C758" t="str">
            <v>1.1.3.-7.</v>
          </cell>
          <cell r="D758" t="str">
            <v>Thematic Network</v>
          </cell>
          <cell r="E758" t="str">
            <v>Improving Dialogue between EU Regulatory Bodies and National Metrology Institutes</v>
          </cell>
          <cell r="F758">
            <v>822117</v>
          </cell>
          <cell r="G758">
            <v>657694</v>
          </cell>
          <cell r="H758">
            <v>36846</v>
          </cell>
          <cell r="I758">
            <v>9</v>
          </cell>
          <cell r="J758">
            <v>1</v>
          </cell>
          <cell r="K758" t="str">
            <v>Member</v>
          </cell>
          <cell r="L758" t="str">
            <v>NORWEGIAN METROLOGY AND ACCREDITATION SERVICE</v>
          </cell>
          <cell r="M758" t="str">
            <v>Fetveien 99</v>
          </cell>
          <cell r="N758" t="str">
            <v>2007</v>
          </cell>
          <cell r="O758" t="str">
            <v>KJELLER</v>
          </cell>
          <cell r="P758" t="str">
            <v>NO</v>
          </cell>
          <cell r="Q758" t="str">
            <v>N/A</v>
          </cell>
          <cell r="R758">
            <v>73356</v>
          </cell>
          <cell r="S758">
            <v>58685</v>
          </cell>
          <cell r="T758" t="str">
            <v>OTH</v>
          </cell>
          <cell r="U758" t="str">
            <v>GOV</v>
          </cell>
          <cell r="V758" t="str">
            <v>PUS</v>
          </cell>
        </row>
        <row r="759">
          <cell r="A759" t="str">
            <v>GROWTH</v>
          </cell>
          <cell r="B759" t="str">
            <v>G7RT-CT-2000-05006</v>
          </cell>
          <cell r="C759" t="str">
            <v>1.1.3.-7.</v>
          </cell>
          <cell r="D759" t="str">
            <v>Thematic Network</v>
          </cell>
          <cell r="E759" t="str">
            <v>Interpretation and implementation of the new standard ISO 17025 by national metrology institutes in Europe</v>
          </cell>
          <cell r="F759">
            <v>867316</v>
          </cell>
          <cell r="G759">
            <v>693856</v>
          </cell>
          <cell r="H759">
            <v>36825</v>
          </cell>
          <cell r="I759">
            <v>6</v>
          </cell>
          <cell r="J759">
            <v>1</v>
          </cell>
          <cell r="K759" t="str">
            <v>Member</v>
          </cell>
          <cell r="L759" t="str">
            <v>NORWEGIAN METROLOGY AND ACCREDITATION SERVICE</v>
          </cell>
          <cell r="M759" t="str">
            <v>Fetveien 99</v>
          </cell>
          <cell r="N759" t="str">
            <v>2007</v>
          </cell>
          <cell r="O759" t="str">
            <v>KJELLER</v>
          </cell>
          <cell r="P759" t="str">
            <v>NO</v>
          </cell>
          <cell r="Q759" t="str">
            <v>N/A</v>
          </cell>
          <cell r="R759">
            <v>57324</v>
          </cell>
          <cell r="S759">
            <v>45859</v>
          </cell>
          <cell r="T759" t="str">
            <v>OTH</v>
          </cell>
          <cell r="U759" t="str">
            <v>GOV</v>
          </cell>
          <cell r="V759" t="str">
            <v>PUS</v>
          </cell>
        </row>
        <row r="760">
          <cell r="A760" t="str">
            <v>GROWTH</v>
          </cell>
          <cell r="B760" t="str">
            <v>G7RT-CT-2000-05016</v>
          </cell>
          <cell r="C760" t="str">
            <v>1.1.3.-7.</v>
          </cell>
          <cell r="D760" t="str">
            <v>Thematic Network</v>
          </cell>
          <cell r="E760" t="str">
            <v>EVIMAR - The European Maritime Virtual Institue</v>
          </cell>
          <cell r="F760">
            <v>2764448</v>
          </cell>
          <cell r="G760">
            <v>2764448</v>
          </cell>
          <cell r="H760">
            <v>36962</v>
          </cell>
          <cell r="I760">
            <v>17</v>
          </cell>
          <cell r="J760">
            <v>1</v>
          </cell>
          <cell r="K760" t="str">
            <v>Principal Contractor</v>
          </cell>
          <cell r="L760" t="str">
            <v xml:space="preserve">MARINTEK </v>
          </cell>
          <cell r="N760" t="str">
            <v>7450</v>
          </cell>
          <cell r="O760" t="str">
            <v>TRONDHEIM</v>
          </cell>
          <cell r="P760" t="str">
            <v>NO</v>
          </cell>
          <cell r="R760">
            <v>157709</v>
          </cell>
          <cell r="S760">
            <v>157709</v>
          </cell>
          <cell r="T760" t="str">
            <v>REC</v>
          </cell>
          <cell r="U760" t="str">
            <v>PNP</v>
          </cell>
          <cell r="V760" t="str">
            <v>RPN</v>
          </cell>
        </row>
        <row r="761">
          <cell r="A761" t="str">
            <v>GROWTH</v>
          </cell>
          <cell r="B761" t="str">
            <v>G7RT-CT-2000-05022</v>
          </cell>
          <cell r="C761" t="str">
            <v>1.1.3.-7.</v>
          </cell>
          <cell r="D761" t="str">
            <v>Thematic Network</v>
          </cell>
          <cell r="E761" t="str">
            <v>Analytical Laboratories for Antidoping Control: International Network for External Quality Assessment</v>
          </cell>
          <cell r="F761">
            <v>897549</v>
          </cell>
          <cell r="G761">
            <v>893949</v>
          </cell>
          <cell r="H761">
            <v>36963</v>
          </cell>
          <cell r="I761">
            <v>16</v>
          </cell>
          <cell r="J761">
            <v>1</v>
          </cell>
          <cell r="K761" t="str">
            <v>Principal Contractor</v>
          </cell>
          <cell r="L761" t="str">
            <v>AKER HOSPITAL</v>
          </cell>
          <cell r="M761" t="str">
            <v>Trondhesimsveien 235</v>
          </cell>
          <cell r="N761" t="str">
            <v>0514</v>
          </cell>
          <cell r="O761" t="str">
            <v>OSLO</v>
          </cell>
          <cell r="P761" t="str">
            <v>NO</v>
          </cell>
          <cell r="Q761" t="str">
            <v>N/A</v>
          </cell>
          <cell r="R761">
            <v>82440</v>
          </cell>
          <cell r="S761">
            <v>82440</v>
          </cell>
          <cell r="T761" t="str">
            <v>REC</v>
          </cell>
          <cell r="U761" t="str">
            <v>GOV</v>
          </cell>
          <cell r="V761" t="str">
            <v>RPU</v>
          </cell>
        </row>
        <row r="762">
          <cell r="A762" t="str">
            <v>GROWTH</v>
          </cell>
          <cell r="B762" t="str">
            <v>G7RT-CT-2001-05045</v>
          </cell>
          <cell r="C762" t="str">
            <v>1.1.3.-7.</v>
          </cell>
          <cell r="D762" t="str">
            <v>Thematic Network</v>
          </cell>
          <cell r="E762" t="str">
            <v>Co-operation and standards for life cycle assessment in Europe (CASCADE)</v>
          </cell>
          <cell r="F762">
            <v>954774</v>
          </cell>
          <cell r="G762">
            <v>854012</v>
          </cell>
          <cell r="H762">
            <v>37231</v>
          </cell>
          <cell r="I762">
            <v>14</v>
          </cell>
          <cell r="J762">
            <v>1</v>
          </cell>
          <cell r="K762" t="str">
            <v>Principal Contractor</v>
          </cell>
          <cell r="L762" t="str">
            <v>POSC CAESAR ASSOCIATION</v>
          </cell>
          <cell r="M762" t="str">
            <v>Veritasveien 1</v>
          </cell>
          <cell r="N762" t="str">
            <v>1322</v>
          </cell>
          <cell r="O762" t="str">
            <v>HOVIK</v>
          </cell>
          <cell r="P762" t="str">
            <v>NO</v>
          </cell>
          <cell r="Q762" t="str">
            <v>N/A</v>
          </cell>
          <cell r="R762">
            <v>112563</v>
          </cell>
          <cell r="S762">
            <v>112563</v>
          </cell>
          <cell r="T762" t="str">
            <v>IND</v>
          </cell>
          <cell r="U762" t="str">
            <v>PNP</v>
          </cell>
          <cell r="V762" t="str">
            <v>PNP</v>
          </cell>
        </row>
        <row r="763">
          <cell r="A763" t="str">
            <v>GROWTH</v>
          </cell>
          <cell r="B763" t="str">
            <v>G7RT-CT-2001-05052</v>
          </cell>
          <cell r="C763" t="str">
            <v>1.1.3.-7.</v>
          </cell>
          <cell r="D763" t="str">
            <v>Thematic Network</v>
          </cell>
          <cell r="E763" t="str">
            <v>European virtual engineering network (EVEN)</v>
          </cell>
          <cell r="F763">
            <v>1880224</v>
          </cell>
          <cell r="G763">
            <v>1880224</v>
          </cell>
          <cell r="H763">
            <v>37238</v>
          </cell>
          <cell r="I763">
            <v>15</v>
          </cell>
          <cell r="J763">
            <v>1</v>
          </cell>
          <cell r="K763" t="str">
            <v>Principal Contractor</v>
          </cell>
          <cell r="L763" t="str">
            <v xml:space="preserve">SINTEF </v>
          </cell>
          <cell r="M763" t="str">
            <v>Strindveien  4</v>
          </cell>
          <cell r="N763" t="str">
            <v>7465</v>
          </cell>
          <cell r="O763" t="str">
            <v>TRONDHEIM</v>
          </cell>
          <cell r="P763" t="str">
            <v>NO</v>
          </cell>
          <cell r="R763">
            <v>134936</v>
          </cell>
          <cell r="S763">
            <v>134936</v>
          </cell>
          <cell r="T763" t="str">
            <v>REC</v>
          </cell>
          <cell r="U763" t="str">
            <v>PRC</v>
          </cell>
          <cell r="V763" t="str">
            <v>RPR</v>
          </cell>
        </row>
        <row r="764">
          <cell r="A764" t="str">
            <v>GROWTH</v>
          </cell>
          <cell r="B764" t="str">
            <v>G7RT-CT-2001-05064</v>
          </cell>
          <cell r="C764" t="str">
            <v>1.1.3.-7.</v>
          </cell>
          <cell r="D764" t="str">
            <v>Thematic Network</v>
          </cell>
          <cell r="E764" t="str">
            <v>Implementation of the measuring instruments directives (MID) with regards to software of measuring instruments (MID-Software)</v>
          </cell>
          <cell r="F764">
            <v>463000</v>
          </cell>
          <cell r="G764">
            <v>450000</v>
          </cell>
          <cell r="H764">
            <v>37239</v>
          </cell>
          <cell r="I764">
            <v>12</v>
          </cell>
          <cell r="J764">
            <v>1</v>
          </cell>
          <cell r="K764" t="str">
            <v>Member</v>
          </cell>
          <cell r="L764" t="str">
            <v>JUSTERVESENET</v>
          </cell>
          <cell r="M764" t="str">
            <v>Fetveien 99</v>
          </cell>
          <cell r="N764" t="str">
            <v>2007</v>
          </cell>
          <cell r="O764" t="str">
            <v>KJELLER</v>
          </cell>
          <cell r="P764" t="str">
            <v>NO</v>
          </cell>
          <cell r="Q764" t="str">
            <v>N/A</v>
          </cell>
          <cell r="R764">
            <v>12000</v>
          </cell>
          <cell r="S764">
            <v>12000</v>
          </cell>
          <cell r="T764" t="str">
            <v>OTH</v>
          </cell>
          <cell r="U764" t="str">
            <v>GOV</v>
          </cell>
          <cell r="V764" t="str">
            <v>PUS</v>
          </cell>
        </row>
        <row r="765">
          <cell r="A765" t="str">
            <v>GROWTH</v>
          </cell>
          <cell r="B765" t="str">
            <v>G7RT-CT-2001-05067</v>
          </cell>
          <cell r="C765" t="str">
            <v>1.1.3.-7.</v>
          </cell>
          <cell r="D765" t="str">
            <v>Thematic Network</v>
          </cell>
          <cell r="E765" t="str">
            <v>Virtual Institute for Chemometrics and Industrial Metrology (VICIM)</v>
          </cell>
          <cell r="F765">
            <v>2192012</v>
          </cell>
          <cell r="G765">
            <v>2192012</v>
          </cell>
          <cell r="H765">
            <v>37285</v>
          </cell>
          <cell r="I765">
            <v>13</v>
          </cell>
          <cell r="J765">
            <v>1</v>
          </cell>
          <cell r="K765" t="str">
            <v>Principal Contractor</v>
          </cell>
          <cell r="L765" t="str">
            <v>PATTERN RECOGNITION SYSTEMS A.S.</v>
          </cell>
          <cell r="M765" t="str">
            <v>Thormoehlensgate 55</v>
          </cell>
          <cell r="N765" t="str">
            <v>5008</v>
          </cell>
          <cell r="O765" t="str">
            <v>BERGEN</v>
          </cell>
          <cell r="P765" t="str">
            <v>NO</v>
          </cell>
          <cell r="Q765" t="str">
            <v>N/A</v>
          </cell>
          <cell r="R765">
            <v>64000</v>
          </cell>
          <cell r="S765">
            <v>64000</v>
          </cell>
          <cell r="T765" t="str">
            <v>IND</v>
          </cell>
          <cell r="U765" t="str">
            <v>PRC</v>
          </cell>
          <cell r="V765" t="str">
            <v>BES</v>
          </cell>
        </row>
        <row r="766">
          <cell r="A766" t="str">
            <v>GROWTH</v>
          </cell>
          <cell r="B766" t="str">
            <v>G7RT-CT-2002-05107</v>
          </cell>
          <cell r="C766" t="str">
            <v>1.1.3.-7.</v>
          </cell>
          <cell r="D766" t="str">
            <v>Thematic Network</v>
          </cell>
          <cell r="E766" t="str">
            <v>Forum of laboratories implementing EU Electromagnetic Compatibility Directive (FOR-EMC)</v>
          </cell>
          <cell r="F766">
            <v>679508</v>
          </cell>
          <cell r="G766">
            <v>679508</v>
          </cell>
          <cell r="H766">
            <v>37599</v>
          </cell>
          <cell r="I766">
            <v>27</v>
          </cell>
          <cell r="J766">
            <v>1</v>
          </cell>
          <cell r="K766" t="str">
            <v>Principal Contractor</v>
          </cell>
          <cell r="L766" t="str">
            <v>NEMKO A.S.</v>
          </cell>
          <cell r="M766" t="str">
            <v>Gaustadalleen, 30</v>
          </cell>
          <cell r="N766" t="str">
            <v>0314</v>
          </cell>
          <cell r="O766" t="str">
            <v>OSLO</v>
          </cell>
          <cell r="P766" t="str">
            <v>NO</v>
          </cell>
          <cell r="Q766" t="str">
            <v>N/A</v>
          </cell>
          <cell r="R766">
            <v>41195</v>
          </cell>
          <cell r="S766">
            <v>41195</v>
          </cell>
          <cell r="T766" t="str">
            <v>IND</v>
          </cell>
          <cell r="U766" t="str">
            <v>PNP</v>
          </cell>
          <cell r="V766" t="str">
            <v>PNP</v>
          </cell>
        </row>
        <row r="767">
          <cell r="A767" t="str">
            <v>GROWTH</v>
          </cell>
          <cell r="B767" t="str">
            <v>G7RT-CT-2002-05108</v>
          </cell>
          <cell r="C767" t="str">
            <v>1.1.3.-7.</v>
          </cell>
          <cell r="D767" t="str">
            <v>Thematic Network</v>
          </cell>
          <cell r="E767" t="str">
            <v>Comparability of the Operation and Evaluation Protocols of European Proficiency Testing Schemes in the Chemistry Sector (COEPT)</v>
          </cell>
          <cell r="F767">
            <v>558198</v>
          </cell>
          <cell r="G767">
            <v>558198</v>
          </cell>
          <cell r="H767">
            <v>37602</v>
          </cell>
          <cell r="I767">
            <v>18</v>
          </cell>
          <cell r="J767">
            <v>1</v>
          </cell>
          <cell r="K767" t="str">
            <v>Principal Contractor</v>
          </cell>
          <cell r="L767" t="str">
            <v>NIVA   NORWEGIAN INSTITUTE FOR WATER RESEARCH</v>
          </cell>
          <cell r="M767" t="str">
            <v>Brekkeveien 19</v>
          </cell>
          <cell r="N767" t="str">
            <v>0411</v>
          </cell>
          <cell r="O767" t="str">
            <v>OSLO</v>
          </cell>
          <cell r="P767" t="str">
            <v>NO</v>
          </cell>
          <cell r="Q767" t="str">
            <v>N/A</v>
          </cell>
          <cell r="R767">
            <v>12737</v>
          </cell>
          <cell r="S767">
            <v>12737</v>
          </cell>
          <cell r="T767" t="str">
            <v>REC</v>
          </cell>
          <cell r="U767" t="str">
            <v>PNP</v>
          </cell>
          <cell r="V767" t="str">
            <v>RPN</v>
          </cell>
        </row>
        <row r="768">
          <cell r="A768" t="str">
            <v>GROWTH</v>
          </cell>
          <cell r="B768" t="str">
            <v>G7RT-CT-2002-05109</v>
          </cell>
          <cell r="C768" t="str">
            <v>1.1.3.-7.</v>
          </cell>
          <cell r="D768" t="str">
            <v>Thematic Network</v>
          </cell>
          <cell r="E768" t="str">
            <v>The European Virtual Institute For Plastic Processing</v>
          </cell>
          <cell r="F768">
            <v>1978939</v>
          </cell>
          <cell r="G768">
            <v>1978939</v>
          </cell>
          <cell r="H768">
            <v>37610</v>
          </cell>
          <cell r="I768">
            <v>34</v>
          </cell>
          <cell r="J768">
            <v>1</v>
          </cell>
          <cell r="K768" t="str">
            <v>Principal Contractor</v>
          </cell>
          <cell r="L768" t="str">
            <v xml:space="preserve">TEKNOLOGISK INSTITUTT
</v>
          </cell>
          <cell r="M768" t="str">
            <v>St. Hanshaugen, Akersveien 24 C</v>
          </cell>
          <cell r="N768" t="str">
            <v>0131</v>
          </cell>
          <cell r="O768" t="str">
            <v>OSLO</v>
          </cell>
          <cell r="P768" t="str">
            <v>NO</v>
          </cell>
          <cell r="Q768" t="str">
            <v>N/A</v>
          </cell>
          <cell r="R768">
            <v>123480</v>
          </cell>
          <cell r="S768">
            <v>123480</v>
          </cell>
          <cell r="T768" t="str">
            <v>REC</v>
          </cell>
          <cell r="U768" t="str">
            <v>PNP</v>
          </cell>
          <cell r="V768" t="str">
            <v>RPN</v>
          </cell>
        </row>
        <row r="769">
          <cell r="A769" t="str">
            <v>GROWTH</v>
          </cell>
          <cell r="B769" t="str">
            <v>GMA1/10031/1999</v>
          </cell>
          <cell r="C769" t="str">
            <v>GROW-1999-2.3</v>
          </cell>
          <cell r="D769" t="str">
            <v>Classical Accompanying Measures</v>
          </cell>
          <cell r="E769" t="str">
            <v>Benchmarking of Benchmarking</v>
          </cell>
          <cell r="F769">
            <v>808381</v>
          </cell>
          <cell r="G769">
            <v>808381</v>
          </cell>
          <cell r="H769">
            <v>36658</v>
          </cell>
          <cell r="I769">
            <v>9</v>
          </cell>
          <cell r="J769">
            <v>1</v>
          </cell>
          <cell r="K769" t="str">
            <v>Principal Contractor</v>
          </cell>
          <cell r="L769" t="str">
            <v>TØI  INSTITUTE OF TRANSPORT ECONOMICS</v>
          </cell>
          <cell r="M769" t="str">
            <v>Grensesvingen 7</v>
          </cell>
          <cell r="N769" t="str">
            <v>0602</v>
          </cell>
          <cell r="O769" t="str">
            <v>KOLN</v>
          </cell>
          <cell r="P769" t="str">
            <v>NO</v>
          </cell>
          <cell r="Q769" t="str">
            <v>N/A</v>
          </cell>
          <cell r="R769">
            <v>53287</v>
          </cell>
          <cell r="S769">
            <v>53287</v>
          </cell>
          <cell r="T769" t="str">
            <v>REC</v>
          </cell>
          <cell r="U769" t="str">
            <v>PNP</v>
          </cell>
          <cell r="V769" t="str">
            <v>RPN</v>
          </cell>
        </row>
        <row r="770">
          <cell r="A770" t="str">
            <v>GROWTH</v>
          </cell>
          <cell r="B770" t="str">
            <v>GMA1/27043/2000</v>
          </cell>
          <cell r="C770" t="str">
            <v>GROW-2000-2.2.3</v>
          </cell>
          <cell r="D770" t="str">
            <v>Classical Accompanying Measures</v>
          </cell>
          <cell r="E770" t="str">
            <v>Impaired Motorists, Methods of Roadside Testing and Assessment for Licensing</v>
          </cell>
          <cell r="F770">
            <v>3343697</v>
          </cell>
          <cell r="G770">
            <v>2512473</v>
          </cell>
          <cell r="H770">
            <v>37236</v>
          </cell>
          <cell r="I770">
            <v>13</v>
          </cell>
          <cell r="K770" t="str">
            <v>Principal Contractor</v>
          </cell>
          <cell r="L770" t="str">
            <v>SINTEF CIVIL AND ENVIRONMENTAL ENGINEERING</v>
          </cell>
          <cell r="M770" t="str">
            <v>Klaebuvegen 153</v>
          </cell>
          <cell r="N770" t="str">
            <v>7465</v>
          </cell>
          <cell r="O770" t="str">
            <v>TRONDHEIM</v>
          </cell>
          <cell r="P770" t="str">
            <v>NO</v>
          </cell>
          <cell r="R770">
            <v>358525</v>
          </cell>
          <cell r="S770">
            <v>179262</v>
          </cell>
          <cell r="T770" t="str">
            <v>REC</v>
          </cell>
          <cell r="U770" t="str">
            <v>PNP</v>
          </cell>
          <cell r="V770" t="str">
            <v>RPN</v>
          </cell>
        </row>
        <row r="771">
          <cell r="A771" t="str">
            <v>GROWTH</v>
          </cell>
          <cell r="B771" t="str">
            <v>GMA1/27043/2000</v>
          </cell>
          <cell r="C771" t="str">
            <v>GROW-2000-2.2.3</v>
          </cell>
          <cell r="D771" t="str">
            <v>Classical Accompanying Measures</v>
          </cell>
          <cell r="E771" t="str">
            <v>Impaired Motorists, Methods of Roadside Testing and Assessment for Licensing</v>
          </cell>
          <cell r="F771">
            <v>3343697</v>
          </cell>
          <cell r="G771">
            <v>2512473</v>
          </cell>
          <cell r="H771">
            <v>37236</v>
          </cell>
          <cell r="I771">
            <v>13</v>
          </cell>
          <cell r="J771">
            <v>2</v>
          </cell>
          <cell r="K771" t="str">
            <v>Principal Contractor</v>
          </cell>
          <cell r="L771" t="str">
            <v>TØI  INSTITUTE OF TRANSPORT ECONOMICS</v>
          </cell>
          <cell r="M771" t="str">
            <v>Grensesvingen 7 - 6110 Etterstad</v>
          </cell>
          <cell r="N771" t="str">
            <v>N-0602</v>
          </cell>
          <cell r="O771" t="str">
            <v>OSLO</v>
          </cell>
          <cell r="P771" t="str">
            <v>NO</v>
          </cell>
          <cell r="R771">
            <v>354755</v>
          </cell>
          <cell r="S771">
            <v>354755</v>
          </cell>
          <cell r="T771" t="str">
            <v>REC</v>
          </cell>
          <cell r="U771" t="str">
            <v>PNP</v>
          </cell>
          <cell r="V771" t="str">
            <v>RPN</v>
          </cell>
        </row>
        <row r="772">
          <cell r="A772" t="str">
            <v>GROWTH</v>
          </cell>
          <cell r="B772" t="str">
            <v>GMA2/00004/1999</v>
          </cell>
          <cell r="C772" t="str">
            <v>GROW-1999-2.3</v>
          </cell>
          <cell r="D772" t="str">
            <v>Classical Accompanying Measures</v>
          </cell>
          <cell r="E772" t="str">
            <v>GALILEO OVERALL ARCHITECTURE DEFINITION</v>
          </cell>
          <cell r="F772">
            <v>29049912</v>
          </cell>
          <cell r="G772">
            <v>29049912</v>
          </cell>
          <cell r="H772">
            <v>36504</v>
          </cell>
          <cell r="I772">
            <v>10</v>
          </cell>
          <cell r="J772">
            <v>1</v>
          </cell>
          <cell r="K772" t="str">
            <v>Principal Contractor</v>
          </cell>
          <cell r="L772" t="str">
            <v>NAVIGATION DEPARTMENT</v>
          </cell>
          <cell r="M772" t="str">
            <v>Bekkajordet, 11</v>
          </cell>
          <cell r="N772" t="str">
            <v>3194</v>
          </cell>
          <cell r="O772" t="str">
            <v>HORTEN</v>
          </cell>
          <cell r="P772" t="str">
            <v>NO</v>
          </cell>
          <cell r="Q772" t="str">
            <v>N/A</v>
          </cell>
          <cell r="R772">
            <v>2781001</v>
          </cell>
          <cell r="S772">
            <v>2781001</v>
          </cell>
          <cell r="T772" t="str">
            <v>OTH</v>
          </cell>
          <cell r="U772" t="str">
            <v>N/A</v>
          </cell>
          <cell r="V772" t="str">
            <v>N/A</v>
          </cell>
        </row>
        <row r="773">
          <cell r="A773" t="str">
            <v>GROWTH</v>
          </cell>
          <cell r="B773" t="str">
            <v>GMA2/32056/2000</v>
          </cell>
          <cell r="C773" t="str">
            <v>GROW-2000-2.1.3</v>
          </cell>
          <cell r="D773" t="str">
            <v>Classical Accompanying Measures</v>
          </cell>
          <cell r="E773" t="str">
            <v>Study of Policies regarding Economic instruments Complementing Transport Regulation and the Undertaking of physical Measures</v>
          </cell>
          <cell r="F773">
            <v>1894166</v>
          </cell>
          <cell r="G773">
            <v>1894166</v>
          </cell>
          <cell r="H773">
            <v>37412</v>
          </cell>
          <cell r="I773">
            <v>11</v>
          </cell>
          <cell r="J773">
            <v>1</v>
          </cell>
          <cell r="K773" t="str">
            <v>Principal Contractor</v>
          </cell>
          <cell r="L773" t="str">
            <v>TØI  INSTITUTE OF TRANSPORT ECONOMICS</v>
          </cell>
          <cell r="M773" t="str">
            <v>Grensesvingen 7 - 6110 Etterstad</v>
          </cell>
          <cell r="N773" t="str">
            <v>N-0602</v>
          </cell>
          <cell r="O773" t="str">
            <v>OSLO</v>
          </cell>
          <cell r="P773" t="str">
            <v>NO</v>
          </cell>
          <cell r="R773">
            <v>237231</v>
          </cell>
          <cell r="S773">
            <v>237231</v>
          </cell>
          <cell r="T773" t="str">
            <v>REC</v>
          </cell>
          <cell r="U773" t="str">
            <v>PNP</v>
          </cell>
          <cell r="V773" t="str">
            <v>RPN</v>
          </cell>
        </row>
        <row r="774">
          <cell r="A774" t="str">
            <v>GROWTH</v>
          </cell>
          <cell r="B774" t="str">
            <v>GMA2/32059/2000</v>
          </cell>
          <cell r="C774" t="str">
            <v>GROW-2000-2.2.1</v>
          </cell>
          <cell r="D774" t="str">
            <v>Classical Accompanying Measures</v>
          </cell>
          <cell r="E774" t="str">
            <v>INTEGRATED SOLUTIONS FOR INTERMODAL TRANSPORT BETWEEN THE EU AND THE CEECS</v>
          </cell>
          <cell r="F774">
            <v>2390209</v>
          </cell>
          <cell r="G774">
            <v>2390209</v>
          </cell>
          <cell r="H774">
            <v>37210</v>
          </cell>
          <cell r="I774">
            <v>11</v>
          </cell>
          <cell r="J774">
            <v>1</v>
          </cell>
          <cell r="K774" t="str">
            <v>Principal Contractor</v>
          </cell>
          <cell r="L774" t="str">
            <v>SINTEF Industrial Management/Dept.of Economics and Logistics</v>
          </cell>
          <cell r="M774" t="str">
            <v>S.P. Andersensv. 5</v>
          </cell>
          <cell r="N774" t="str">
            <v>7465</v>
          </cell>
          <cell r="O774" t="str">
            <v>TRONDHEIM</v>
          </cell>
          <cell r="P774" t="str">
            <v>NO</v>
          </cell>
          <cell r="R774">
            <v>139755</v>
          </cell>
          <cell r="S774">
            <v>139755</v>
          </cell>
          <cell r="T774" t="str">
            <v>REC</v>
          </cell>
          <cell r="U774" t="str">
            <v>PNP</v>
          </cell>
          <cell r="V774" t="str">
            <v>RPN</v>
          </cell>
        </row>
        <row r="775">
          <cell r="A775" t="str">
            <v>GROWTH</v>
          </cell>
          <cell r="B775" t="str">
            <v>GRD1/10390/1999</v>
          </cell>
          <cell r="C775" t="str">
            <v>GROW-1999-2.3</v>
          </cell>
          <cell r="D775" t="str">
            <v>Combined Projects</v>
          </cell>
          <cell r="E775" t="str">
            <v>PRICING REGIMES FOR INTERGRATED SUSTAINABLE MOBILITY</v>
          </cell>
          <cell r="F775">
            <v>18181754</v>
          </cell>
          <cell r="G775">
            <v>7238283</v>
          </cell>
          <cell r="H775">
            <v>36665</v>
          </cell>
          <cell r="I775">
            <v>29</v>
          </cell>
          <cell r="J775">
            <v>2</v>
          </cell>
          <cell r="K775" t="str">
            <v>Principal Contractor</v>
          </cell>
          <cell r="L775" t="str">
            <v>PUBLIC ROAD ADMINISTRATION SOER-TROENDELAG</v>
          </cell>
          <cell r="M775" t="str">
            <v>Sluppenvegen 12</v>
          </cell>
          <cell r="N775" t="str">
            <v>7434</v>
          </cell>
          <cell r="P775" t="str">
            <v>NO</v>
          </cell>
          <cell r="R775">
            <v>1788856</v>
          </cell>
          <cell r="S775">
            <v>643988</v>
          </cell>
          <cell r="T775" t="str">
            <v>OTH</v>
          </cell>
          <cell r="U775" t="str">
            <v>GOV</v>
          </cell>
          <cell r="V775" t="str">
            <v>PUS</v>
          </cell>
        </row>
        <row r="776">
          <cell r="A776" t="str">
            <v>GROWTH</v>
          </cell>
          <cell r="B776" t="str">
            <v>GRD1/10390/1999</v>
          </cell>
          <cell r="C776" t="str">
            <v>GROW-1999-2.3</v>
          </cell>
          <cell r="D776" t="str">
            <v>Combined Projects</v>
          </cell>
          <cell r="E776" t="str">
            <v>PRICING REGIMES FOR INTERGRATED SUSTAINABLE MOBILITY</v>
          </cell>
          <cell r="F776">
            <v>18181754</v>
          </cell>
          <cell r="G776">
            <v>7238283</v>
          </cell>
          <cell r="H776">
            <v>36665</v>
          </cell>
          <cell r="I776">
            <v>29</v>
          </cell>
          <cell r="K776" t="str">
            <v>Assistant Contractor</v>
          </cell>
          <cell r="L776" t="str">
            <v>SINTEF</v>
          </cell>
          <cell r="M776" t="str">
            <v>Klaebuvegen 153</v>
          </cell>
          <cell r="N776" t="str">
            <v>7465</v>
          </cell>
          <cell r="P776" t="str">
            <v>NO</v>
          </cell>
          <cell r="R776">
            <v>842103</v>
          </cell>
          <cell r="S776">
            <v>371872</v>
          </cell>
          <cell r="T776" t="str">
            <v>REC</v>
          </cell>
          <cell r="U776" t="str">
            <v>PNP</v>
          </cell>
          <cell r="V776" t="str">
            <v>RPN</v>
          </cell>
        </row>
        <row r="777">
          <cell r="A777" t="str">
            <v>GROWTH</v>
          </cell>
          <cell r="B777" t="str">
            <v>GRD1/10668/1999</v>
          </cell>
          <cell r="C777" t="str">
            <v>GROW-1999-2.3</v>
          </cell>
          <cell r="D777" t="str">
            <v>Research Projects</v>
          </cell>
          <cell r="E777" t="str">
            <v>Managing and Assessing Regulatory Evolution in local public Transport Operations in Europe</v>
          </cell>
          <cell r="F777">
            <v>2623821</v>
          </cell>
          <cell r="G777">
            <v>1630518</v>
          </cell>
          <cell r="H777">
            <v>36644</v>
          </cell>
          <cell r="I777">
            <v>16</v>
          </cell>
          <cell r="J777">
            <v>1</v>
          </cell>
          <cell r="K777" t="str">
            <v>Principal Contractor</v>
          </cell>
          <cell r="L777" t="str">
            <v>TØI  INSTITUTE OF TRANSPORT ECONOMICS</v>
          </cell>
          <cell r="M777" t="str">
            <v>Grensesvingen 7</v>
          </cell>
          <cell r="N777" t="str">
            <v>0602</v>
          </cell>
          <cell r="O777" t="str">
            <v>KOLN</v>
          </cell>
          <cell r="P777" t="str">
            <v>NO</v>
          </cell>
          <cell r="Q777" t="str">
            <v>N/A</v>
          </cell>
          <cell r="R777">
            <v>235522</v>
          </cell>
          <cell r="S777">
            <v>117761</v>
          </cell>
          <cell r="T777" t="str">
            <v>REC</v>
          </cell>
          <cell r="U777" t="str">
            <v>PNP</v>
          </cell>
          <cell r="V777" t="str">
            <v>RPN</v>
          </cell>
        </row>
        <row r="778">
          <cell r="A778" t="str">
            <v>GROWTH</v>
          </cell>
          <cell r="B778" t="str">
            <v>GRD1/10804/1999</v>
          </cell>
          <cell r="C778" t="str">
            <v>GROW-1999-2.3</v>
          </cell>
          <cell r="D778" t="str">
            <v>Research Projects</v>
          </cell>
          <cell r="E778" t="str">
            <v>operational Benefit Evaluation by Testing an A-SMGCS</v>
          </cell>
          <cell r="F778">
            <v>13560499</v>
          </cell>
          <cell r="G778">
            <v>6817697</v>
          </cell>
          <cell r="H778">
            <v>36521</v>
          </cell>
          <cell r="I778">
            <v>14</v>
          </cell>
          <cell r="J778">
            <v>1</v>
          </cell>
          <cell r="K778" t="str">
            <v>Principal Contractor</v>
          </cell>
          <cell r="L778" t="str">
            <v>PARK AIR SYSTEMS A.S.</v>
          </cell>
          <cell r="M778" t="str">
            <v>Bromsveien</v>
          </cell>
          <cell r="N778" t="str">
            <v>3194</v>
          </cell>
          <cell r="P778" t="str">
            <v>NO</v>
          </cell>
          <cell r="Q778" t="str">
            <v>N/A</v>
          </cell>
          <cell r="R778">
            <v>3628641</v>
          </cell>
          <cell r="S778">
            <v>1814320</v>
          </cell>
          <cell r="T778" t="str">
            <v>OTH</v>
          </cell>
          <cell r="U778" t="str">
            <v>PRC</v>
          </cell>
          <cell r="V778" t="str">
            <v>BES</v>
          </cell>
        </row>
        <row r="779">
          <cell r="A779" t="str">
            <v>GROWTH</v>
          </cell>
          <cell r="B779" t="str">
            <v>GRD1/10816/1999</v>
          </cell>
          <cell r="C779" t="str">
            <v>GROW-1999-2.3</v>
          </cell>
          <cell r="D779" t="str">
            <v>Classical Accompanying Measures</v>
          </cell>
          <cell r="E779" t="str">
            <v>EXpert system basedPrEdictions of Demand for Internal Transport in Europe</v>
          </cell>
          <cell r="F779">
            <v>1776445</v>
          </cell>
          <cell r="G779">
            <v>1705045</v>
          </cell>
          <cell r="H779">
            <v>36644</v>
          </cell>
          <cell r="I779">
            <v>8</v>
          </cell>
          <cell r="J779">
            <v>1</v>
          </cell>
          <cell r="K779" t="str">
            <v>Principal Contractor</v>
          </cell>
          <cell r="L779" t="str">
            <v>TØI  INSTITUTE OF TRANSPORT ECONOMICS</v>
          </cell>
          <cell r="M779" t="str">
            <v>Grensesvingen 7</v>
          </cell>
          <cell r="N779" t="str">
            <v>0602</v>
          </cell>
          <cell r="O779" t="str">
            <v>KOLN</v>
          </cell>
          <cell r="P779" t="str">
            <v>NO</v>
          </cell>
          <cell r="Q779" t="str">
            <v>N/A</v>
          </cell>
          <cell r="R779">
            <v>224649</v>
          </cell>
          <cell r="S779">
            <v>224649</v>
          </cell>
          <cell r="T779" t="str">
            <v>REC</v>
          </cell>
          <cell r="U779" t="str">
            <v>PNP</v>
          </cell>
          <cell r="V779" t="str">
            <v>RPN</v>
          </cell>
        </row>
        <row r="780">
          <cell r="A780" t="str">
            <v>GROWTH</v>
          </cell>
          <cell r="B780" t="str">
            <v>GRD1/10946/1999</v>
          </cell>
          <cell r="C780" t="str">
            <v>GROW-1999-2.3</v>
          </cell>
          <cell r="D780" t="str">
            <v>Combined Projects</v>
          </cell>
          <cell r="E780" t="str">
            <v>Intermodal Portal_x000D_
Task 2.3.2/2 innovative Waterborne Transport Concepts</v>
          </cell>
          <cell r="F780">
            <v>5271578</v>
          </cell>
          <cell r="G780">
            <v>2522458</v>
          </cell>
          <cell r="H780">
            <v>36521</v>
          </cell>
          <cell r="I780">
            <v>9</v>
          </cell>
          <cell r="J780">
            <v>1</v>
          </cell>
          <cell r="K780" t="str">
            <v>Principal Contractor</v>
          </cell>
          <cell r="L780" t="str">
            <v>MARINTEK</v>
          </cell>
          <cell r="M780" t="str">
            <v>Otto Nielsens v 10</v>
          </cell>
          <cell r="N780" t="str">
            <v>7450</v>
          </cell>
          <cell r="P780" t="str">
            <v>NO</v>
          </cell>
          <cell r="R780">
            <v>267264</v>
          </cell>
          <cell r="S780">
            <v>122941</v>
          </cell>
          <cell r="T780" t="str">
            <v>REC</v>
          </cell>
          <cell r="U780" t="str">
            <v>PNP</v>
          </cell>
          <cell r="V780" t="str">
            <v>RPN</v>
          </cell>
        </row>
        <row r="781">
          <cell r="A781" t="str">
            <v>GROWTH</v>
          </cell>
          <cell r="B781" t="str">
            <v>GRD1/10958/1999</v>
          </cell>
          <cell r="C781" t="str">
            <v>GROW-1999-2.3</v>
          </cell>
          <cell r="D781" t="str">
            <v>Thematic Network</v>
          </cell>
          <cell r="E781" t="str">
            <v>CO-ORDINATING URBAN PRICING INTEGRATED DEMONSTRATIONS</v>
          </cell>
          <cell r="F781">
            <v>1410138</v>
          </cell>
          <cell r="G781">
            <v>1410138</v>
          </cell>
          <cell r="H781">
            <v>36521</v>
          </cell>
          <cell r="I781">
            <v>7</v>
          </cell>
          <cell r="J781">
            <v>1</v>
          </cell>
          <cell r="K781" t="str">
            <v>Principal Contractor</v>
          </cell>
          <cell r="L781" t="str">
            <v>SINTEF</v>
          </cell>
          <cell r="M781" t="str">
            <v>Klaebuvegen 153</v>
          </cell>
          <cell r="N781" t="str">
            <v>7465</v>
          </cell>
          <cell r="P781" t="str">
            <v>NO</v>
          </cell>
          <cell r="R781">
            <v>98417</v>
          </cell>
          <cell r="S781">
            <v>98417</v>
          </cell>
          <cell r="T781" t="str">
            <v>REC</v>
          </cell>
          <cell r="U781" t="str">
            <v>PNP</v>
          </cell>
          <cell r="V781" t="str">
            <v>RPN</v>
          </cell>
        </row>
        <row r="782">
          <cell r="A782" t="str">
            <v>GROWTH</v>
          </cell>
          <cell r="B782" t="str">
            <v>GRD1/10991/1999</v>
          </cell>
          <cell r="C782" t="str">
            <v>GROW-1999-2.3</v>
          </cell>
          <cell r="D782" t="str">
            <v>Thematic Network</v>
          </cell>
          <cell r="E782" t="str">
            <v>PROGRESS IN EUROPEAN MAINTENANCE AND MANAGEMENT OF RAILWAY INFRASTRUCTURE</v>
          </cell>
          <cell r="F782">
            <v>1477166</v>
          </cell>
          <cell r="G782">
            <v>1477166</v>
          </cell>
          <cell r="H782">
            <v>36521</v>
          </cell>
          <cell r="I782">
            <v>6</v>
          </cell>
          <cell r="J782">
            <v>1</v>
          </cell>
          <cell r="K782" t="str">
            <v>Principal Contractor</v>
          </cell>
          <cell r="L782" t="str">
            <v>SINTEF</v>
          </cell>
          <cell r="M782" t="str">
            <v>STRINDVEIEN 4</v>
          </cell>
          <cell r="N782" t="str">
            <v>7465</v>
          </cell>
          <cell r="P782" t="str">
            <v>NO</v>
          </cell>
          <cell r="R782">
            <v>371425</v>
          </cell>
          <cell r="S782">
            <v>371425</v>
          </cell>
          <cell r="T782" t="str">
            <v>REC</v>
          </cell>
          <cell r="U782" t="str">
            <v>PNP</v>
          </cell>
          <cell r="V782" t="str">
            <v>RPN</v>
          </cell>
        </row>
        <row r="783">
          <cell r="A783" t="str">
            <v>GROWTH</v>
          </cell>
          <cell r="B783" t="str">
            <v>GRD1/11080/1999</v>
          </cell>
          <cell r="C783" t="str">
            <v>GROW-1999-2.3</v>
          </cell>
          <cell r="D783" t="str">
            <v>Thematic Network</v>
          </cell>
          <cell r="E783" t="str">
            <v>Thematic Network on Safety Assessment of Waterborne Transport</v>
          </cell>
          <cell r="F783">
            <v>1334160</v>
          </cell>
          <cell r="G783">
            <v>1334160</v>
          </cell>
          <cell r="H783">
            <v>36644</v>
          </cell>
          <cell r="I783">
            <v>8</v>
          </cell>
          <cell r="J783">
            <v>1</v>
          </cell>
          <cell r="K783" t="str">
            <v>Principal Contractor</v>
          </cell>
          <cell r="L783" t="str">
            <v>DET NORSKE VERITAS A/S</v>
          </cell>
          <cell r="M783" t="str">
            <v>Veritasveien 1</v>
          </cell>
          <cell r="N783" t="str">
            <v>N-1322</v>
          </cell>
          <cell r="P783" t="str">
            <v>NO</v>
          </cell>
          <cell r="R783">
            <v>258278</v>
          </cell>
          <cell r="S783">
            <v>258278</v>
          </cell>
          <cell r="T783" t="str">
            <v>OTH</v>
          </cell>
          <cell r="U783" t="str">
            <v>PRC</v>
          </cell>
          <cell r="V783" t="str">
            <v>BES</v>
          </cell>
        </row>
        <row r="784">
          <cell r="A784" t="str">
            <v>GROWTH</v>
          </cell>
          <cell r="B784" t="str">
            <v>GRD1/25383/2000</v>
          </cell>
          <cell r="C784" t="str">
            <v>GROW-2000-2.2.2</v>
          </cell>
          <cell r="D784" t="str">
            <v>Combined Projects</v>
          </cell>
          <cell r="E784" t="str">
            <v>ONBOARD TREATMENT OF BALLAST WATER (TECHNOLOGIES DEVELOPMENT AND APPLICATIONS) AND APPLICATION OF LOW-SULPHUR MARINE FUEL</v>
          </cell>
          <cell r="F784">
            <v>3487680</v>
          </cell>
          <cell r="G784">
            <v>2002164</v>
          </cell>
          <cell r="H784">
            <v>36980</v>
          </cell>
          <cell r="I784">
            <v>25</v>
          </cell>
          <cell r="J784">
            <v>6</v>
          </cell>
          <cell r="K784" t="str">
            <v>Principal Contractor</v>
          </cell>
          <cell r="L784" t="str">
            <v>FUELTECH AS</v>
          </cell>
          <cell r="M784" t="str">
            <v>Nygata 10B</v>
          </cell>
          <cell r="N784" t="str">
            <v>7014</v>
          </cell>
          <cell r="O784" t="str">
            <v>TRONDHEIM</v>
          </cell>
          <cell r="P784" t="str">
            <v>NO</v>
          </cell>
          <cell r="Q784" t="str">
            <v>N/A</v>
          </cell>
          <cell r="R784">
            <v>33046</v>
          </cell>
          <cell r="S784">
            <v>14871</v>
          </cell>
          <cell r="T784" t="str">
            <v>OTH</v>
          </cell>
          <cell r="U784" t="str">
            <v>PRC</v>
          </cell>
          <cell r="V784" t="str">
            <v>BES</v>
          </cell>
        </row>
        <row r="785">
          <cell r="A785" t="str">
            <v>GROWTH</v>
          </cell>
          <cell r="B785" t="str">
            <v>GRD1/25383/2000</v>
          </cell>
          <cell r="C785" t="str">
            <v>GROW-2000-2.2.2</v>
          </cell>
          <cell r="D785" t="str">
            <v>Combined Projects</v>
          </cell>
          <cell r="E785" t="str">
            <v>ONBOARD TREATMENT OF BALLAST WATER (TECHNOLOGIES DEVELOPMENT AND APPLICATIONS) AND APPLICATION OF LOW-SULPHUR MARINE FUEL</v>
          </cell>
          <cell r="F785">
            <v>3487680</v>
          </cell>
          <cell r="G785">
            <v>2002164</v>
          </cell>
          <cell r="H785">
            <v>36980</v>
          </cell>
          <cell r="I785">
            <v>25</v>
          </cell>
          <cell r="K785" t="str">
            <v>Principal Contractor</v>
          </cell>
          <cell r="L785" t="str">
            <v xml:space="preserve">MARINTEK </v>
          </cell>
          <cell r="M785" t="str">
            <v>Otto Nielsens v 10 - 4125 Valentinl</v>
          </cell>
          <cell r="N785" t="str">
            <v>7450</v>
          </cell>
          <cell r="O785" t="str">
            <v>TRONDHEIM</v>
          </cell>
          <cell r="P785" t="str">
            <v>NO</v>
          </cell>
          <cell r="R785">
            <v>218661</v>
          </cell>
          <cell r="S785">
            <v>98397</v>
          </cell>
          <cell r="T785" t="str">
            <v>REC</v>
          </cell>
          <cell r="U785" t="str">
            <v>PNP</v>
          </cell>
          <cell r="V785" t="str">
            <v>RPN</v>
          </cell>
        </row>
        <row r="786">
          <cell r="A786" t="str">
            <v>GROWTH</v>
          </cell>
          <cell r="B786" t="str">
            <v>GRD1/25383/2000</v>
          </cell>
          <cell r="C786" t="str">
            <v>GROW-2000-2.2.2</v>
          </cell>
          <cell r="D786" t="str">
            <v>Combined Projects</v>
          </cell>
          <cell r="E786" t="str">
            <v>ONBOARD TREATMENT OF BALLAST WATER (TECHNOLOGIES DEVELOPMENT AND APPLICATIONS) AND APPLICATION OF LOW-SULPHUR MARINE FUEL</v>
          </cell>
          <cell r="F786">
            <v>3487680</v>
          </cell>
          <cell r="G786">
            <v>2002164</v>
          </cell>
          <cell r="H786">
            <v>36980</v>
          </cell>
          <cell r="I786">
            <v>25</v>
          </cell>
          <cell r="K786" t="str">
            <v>Principal Contractor</v>
          </cell>
          <cell r="L786" t="str">
            <v>NORWEGIAN SHIPOWNERS ASSOCIATION</v>
          </cell>
          <cell r="M786" t="str">
            <v>Raadhusgaten 25 - 1452 Vika</v>
          </cell>
          <cell r="N786" t="str">
            <v>0116</v>
          </cell>
          <cell r="O786" t="str">
            <v>OSLO</v>
          </cell>
          <cell r="P786" t="str">
            <v>NO</v>
          </cell>
          <cell r="Q786" t="str">
            <v>N/A</v>
          </cell>
          <cell r="R786">
            <v>18770</v>
          </cell>
          <cell r="S786">
            <v>8447</v>
          </cell>
          <cell r="T786" t="str">
            <v>OTH</v>
          </cell>
          <cell r="U786" t="str">
            <v>PRC</v>
          </cell>
          <cell r="V786" t="str">
            <v>BES</v>
          </cell>
        </row>
        <row r="787">
          <cell r="A787" t="str">
            <v>GROWTH</v>
          </cell>
          <cell r="B787" t="str">
            <v>GRD1/25383/2000</v>
          </cell>
          <cell r="C787" t="str">
            <v>GROW-2000-2.2.2</v>
          </cell>
          <cell r="D787" t="str">
            <v>Combined Projects</v>
          </cell>
          <cell r="E787" t="str">
            <v>ONBOARD TREATMENT OF BALLAST WATER (TECHNOLOGIES DEVELOPMENT AND APPLICATIONS) AND APPLICATION OF LOW-SULPHUR MARINE FUEL</v>
          </cell>
          <cell r="F787">
            <v>3487680</v>
          </cell>
          <cell r="G787">
            <v>2002164</v>
          </cell>
          <cell r="H787">
            <v>36980</v>
          </cell>
          <cell r="I787">
            <v>25</v>
          </cell>
          <cell r="K787" t="str">
            <v>Principal Contractor</v>
          </cell>
          <cell r="L787" t="str">
            <v>SHELL MARINE PRODUCTS</v>
          </cell>
          <cell r="M787" t="str">
            <v>Drammensveien 147 - 1154</v>
          </cell>
          <cell r="N787" t="str">
            <v>0107</v>
          </cell>
          <cell r="O787" t="str">
            <v>OSLO</v>
          </cell>
          <cell r="P787" t="str">
            <v>NO</v>
          </cell>
          <cell r="Q787" t="str">
            <v>N/A</v>
          </cell>
          <cell r="R787">
            <v>123539</v>
          </cell>
          <cell r="S787">
            <v>55592</v>
          </cell>
          <cell r="T787" t="str">
            <v>OTH</v>
          </cell>
          <cell r="U787" t="str">
            <v>PRC</v>
          </cell>
          <cell r="V787" t="str">
            <v>BES</v>
          </cell>
        </row>
        <row r="788">
          <cell r="A788" t="str">
            <v>GROWTH</v>
          </cell>
          <cell r="B788" t="str">
            <v>GRD1/25383/2000</v>
          </cell>
          <cell r="C788" t="str">
            <v>GROW-2000-2.2.2</v>
          </cell>
          <cell r="D788" t="str">
            <v>Combined Projects</v>
          </cell>
          <cell r="E788" t="str">
            <v>ONBOARD TREATMENT OF BALLAST WATER (TECHNOLOGIES DEVELOPMENT AND APPLICATIONS) AND APPLICATION OF LOW-SULPHUR MARINE FUEL</v>
          </cell>
          <cell r="F788">
            <v>3487680</v>
          </cell>
          <cell r="G788">
            <v>2002164</v>
          </cell>
          <cell r="H788">
            <v>36980</v>
          </cell>
          <cell r="I788">
            <v>25</v>
          </cell>
          <cell r="K788" t="str">
            <v>Principal Contractor</v>
          </cell>
          <cell r="L788" t="str">
            <v>The Foundation for Scientific and Industrial Research at the Norwegian Inst</v>
          </cell>
          <cell r="M788" t="str">
            <v>Sem Saelands ve 2A</v>
          </cell>
          <cell r="N788" t="str">
            <v>N7465</v>
          </cell>
          <cell r="O788" t="str">
            <v>TRONDHEIM</v>
          </cell>
          <cell r="P788" t="str">
            <v>NO</v>
          </cell>
          <cell r="R788">
            <v>269840</v>
          </cell>
          <cell r="S788">
            <v>134920</v>
          </cell>
          <cell r="T788" t="str">
            <v>REC</v>
          </cell>
          <cell r="U788" t="str">
            <v>PRC</v>
          </cell>
          <cell r="V788" t="str">
            <v>RPR</v>
          </cell>
        </row>
        <row r="789">
          <cell r="A789" t="str">
            <v>GROWTH</v>
          </cell>
          <cell r="B789" t="str">
            <v>GRD1/25383/2000</v>
          </cell>
          <cell r="C789" t="str">
            <v>GROW-2000-2.2.2</v>
          </cell>
          <cell r="D789" t="str">
            <v>Combined Projects</v>
          </cell>
          <cell r="E789" t="str">
            <v>ONBOARD TREATMENT OF BALLAST WATER (TECHNOLOGIES DEVELOPMENT AND APPLICATIONS) AND APPLICATION OF LOW-SULPHUR MARINE FUEL</v>
          </cell>
          <cell r="F789">
            <v>3487680</v>
          </cell>
          <cell r="G789">
            <v>2002164</v>
          </cell>
          <cell r="H789">
            <v>36980</v>
          </cell>
          <cell r="I789">
            <v>25</v>
          </cell>
          <cell r="K789" t="str">
            <v>Principal Contractor</v>
          </cell>
          <cell r="L789" t="str">
            <v>WALLENIUS WILHELMSEN LINES</v>
          </cell>
          <cell r="M789" t="str">
            <v>Strandveien 20 - 33</v>
          </cell>
          <cell r="N789" t="str">
            <v>1324</v>
          </cell>
          <cell r="O789" t="str">
            <v>LYSAKER</v>
          </cell>
          <cell r="P789" t="str">
            <v>NO</v>
          </cell>
          <cell r="Q789" t="str">
            <v>N/A</v>
          </cell>
          <cell r="R789">
            <v>68966</v>
          </cell>
          <cell r="S789">
            <v>31035</v>
          </cell>
          <cell r="T789" t="str">
            <v>OTH</v>
          </cell>
          <cell r="U789" t="str">
            <v>PRC</v>
          </cell>
          <cell r="V789" t="str">
            <v>BES</v>
          </cell>
        </row>
        <row r="790">
          <cell r="A790" t="str">
            <v>GROWTH</v>
          </cell>
          <cell r="B790" t="str">
            <v>GRD1/25475/2000</v>
          </cell>
          <cell r="C790" t="str">
            <v>GROW-2000-2.1</v>
          </cell>
          <cell r="D790" t="str">
            <v>Research Projects</v>
          </cell>
          <cell r="E790" t="str">
            <v>Implementation of Marginal Cost Pricing in Transport - Integrated Conceptual and Applied Model Analysis</v>
          </cell>
          <cell r="F790">
            <v>1771871</v>
          </cell>
          <cell r="G790">
            <v>1771871</v>
          </cell>
          <cell r="H790">
            <v>36980</v>
          </cell>
          <cell r="I790">
            <v>17</v>
          </cell>
          <cell r="J790">
            <v>1</v>
          </cell>
          <cell r="K790" t="str">
            <v>Principal Contractor</v>
          </cell>
          <cell r="L790" t="str">
            <v>TØI  INSTITUTE OF TRANSPORT ECONOMICS</v>
          </cell>
          <cell r="M790" t="str">
            <v>Grensesvingen 7 - 6110 Etterstad</v>
          </cell>
          <cell r="N790" t="str">
            <v>N-0602</v>
          </cell>
          <cell r="O790" t="str">
            <v>OSLO</v>
          </cell>
          <cell r="P790" t="str">
            <v>NO</v>
          </cell>
          <cell r="R790">
            <v>191869</v>
          </cell>
          <cell r="S790">
            <v>191869</v>
          </cell>
          <cell r="T790" t="str">
            <v>REC</v>
          </cell>
          <cell r="U790" t="str">
            <v>PNP</v>
          </cell>
          <cell r="V790" t="str">
            <v>RPN</v>
          </cell>
        </row>
        <row r="791">
          <cell r="A791" t="str">
            <v>GROWTH</v>
          </cell>
          <cell r="B791" t="str">
            <v>GRD1/25635/2000</v>
          </cell>
          <cell r="C791" t="str">
            <v>GROW-2000-2.2</v>
          </cell>
          <cell r="D791" t="str">
            <v>Research Projects</v>
          </cell>
          <cell r="E791" t="str">
            <v>IMPROVEd tools for RAILway infrastructure capacity and access management</v>
          </cell>
          <cell r="F791">
            <v>1553730</v>
          </cell>
          <cell r="G791">
            <v>1553730</v>
          </cell>
          <cell r="H791">
            <v>37071</v>
          </cell>
          <cell r="I791">
            <v>21</v>
          </cell>
          <cell r="K791" t="str">
            <v>Assistant Contractor</v>
          </cell>
          <cell r="L791" t="str">
            <v>NORWEGIAN MINISTRY OF TRANSPORT AND COMMUNICATIONS</v>
          </cell>
          <cell r="M791" t="str">
            <v>Akersgt 59 - 8010 Dep</v>
          </cell>
          <cell r="N791" t="str">
            <v>0030</v>
          </cell>
          <cell r="O791" t="str">
            <v>OSLO</v>
          </cell>
          <cell r="P791" t="str">
            <v>NO</v>
          </cell>
          <cell r="Q791" t="str">
            <v>N/A</v>
          </cell>
          <cell r="R791">
            <v>7745</v>
          </cell>
          <cell r="S791">
            <v>7745</v>
          </cell>
          <cell r="T791" t="str">
            <v>OTH</v>
          </cell>
          <cell r="U791" t="str">
            <v>GOV</v>
          </cell>
          <cell r="V791" t="str">
            <v>PUS</v>
          </cell>
        </row>
        <row r="792">
          <cell r="A792" t="str">
            <v>GROWTH</v>
          </cell>
          <cell r="B792" t="str">
            <v>GRD1/25635/2000</v>
          </cell>
          <cell r="C792" t="str">
            <v>GROW-2000-2.2</v>
          </cell>
          <cell r="D792" t="str">
            <v>Research Projects</v>
          </cell>
          <cell r="E792" t="str">
            <v>IMPROVEd tools for RAILway infrastructure capacity and access management</v>
          </cell>
          <cell r="F792">
            <v>1553730</v>
          </cell>
          <cell r="G792">
            <v>1553730</v>
          </cell>
          <cell r="H792">
            <v>37071</v>
          </cell>
          <cell r="I792">
            <v>21</v>
          </cell>
          <cell r="J792">
            <v>2</v>
          </cell>
          <cell r="K792" t="str">
            <v>Principal Contractor</v>
          </cell>
          <cell r="L792" t="str">
            <v>TØI  INSTITUTE OF TRANSPORT ECONOMICS</v>
          </cell>
          <cell r="M792" t="str">
            <v>Grensesvingen 7 - 6110 Etterstad</v>
          </cell>
          <cell r="N792" t="str">
            <v>N-0602</v>
          </cell>
          <cell r="O792" t="str">
            <v>OSLO</v>
          </cell>
          <cell r="P792" t="str">
            <v>NO</v>
          </cell>
          <cell r="R792">
            <v>102911</v>
          </cell>
          <cell r="S792">
            <v>102911</v>
          </cell>
          <cell r="T792" t="str">
            <v>REC</v>
          </cell>
          <cell r="U792" t="str">
            <v>PNP</v>
          </cell>
          <cell r="V792" t="str">
            <v>RPN</v>
          </cell>
        </row>
        <row r="793">
          <cell r="A793" t="str">
            <v>GROWTH</v>
          </cell>
          <cell r="B793" t="str">
            <v>GRD1/40227/2001</v>
          </cell>
          <cell r="C793" t="str">
            <v>GROW-2001-2.3.3</v>
          </cell>
          <cell r="D793" t="str">
            <v>Research Projects</v>
          </cell>
          <cell r="E793" t="str">
            <v>Navigation and perilous goods input and output system</v>
          </cell>
          <cell r="F793">
            <v>2237381</v>
          </cell>
          <cell r="G793">
            <v>1016504</v>
          </cell>
          <cell r="H793">
            <v>37256</v>
          </cell>
          <cell r="I793">
            <v>8</v>
          </cell>
          <cell r="J793">
            <v>1</v>
          </cell>
          <cell r="K793" t="str">
            <v>Principal Contractor</v>
          </cell>
          <cell r="L793" t="str">
            <v>KONGSBERG SEATEX AS</v>
          </cell>
          <cell r="M793" t="str">
            <v>PIRSENTERET</v>
          </cell>
          <cell r="N793" t="str">
            <v>7462</v>
          </cell>
          <cell r="O793" t="str">
            <v>TRONDHEIM</v>
          </cell>
          <cell r="P793" t="str">
            <v>NO</v>
          </cell>
          <cell r="R793">
            <v>265683</v>
          </cell>
          <cell r="S793">
            <v>132841</v>
          </cell>
          <cell r="T793" t="str">
            <v>IND</v>
          </cell>
          <cell r="U793" t="str">
            <v>PRC</v>
          </cell>
          <cell r="V793" t="str">
            <v>BES</v>
          </cell>
        </row>
        <row r="794">
          <cell r="A794" t="str">
            <v>GROWTH</v>
          </cell>
          <cell r="B794" t="str">
            <v>GRD2/00001/1999</v>
          </cell>
          <cell r="C794" t="str">
            <v>GROW-1999-2.3</v>
          </cell>
          <cell r="D794" t="str">
            <v>Research Projects</v>
          </cell>
          <cell r="E794" t="str">
            <v>Standardisation Activity for Galileo</v>
          </cell>
          <cell r="F794">
            <v>4080153</v>
          </cell>
          <cell r="G794">
            <v>2040076</v>
          </cell>
          <cell r="H794">
            <v>36521</v>
          </cell>
          <cell r="I794">
            <v>14</v>
          </cell>
          <cell r="J794">
            <v>1</v>
          </cell>
          <cell r="K794" t="str">
            <v>Principal Contractor</v>
          </cell>
          <cell r="L794" t="str">
            <v>KONGSBERG SEATEX AS</v>
          </cell>
          <cell r="M794" t="str">
            <v>Pirsenteret</v>
          </cell>
          <cell r="N794" t="str">
            <v>7462</v>
          </cell>
          <cell r="P794" t="str">
            <v>NO</v>
          </cell>
          <cell r="R794">
            <v>320000</v>
          </cell>
          <cell r="S794">
            <v>160000</v>
          </cell>
          <cell r="T794" t="str">
            <v>REC</v>
          </cell>
          <cell r="U794" t="str">
            <v>PRC</v>
          </cell>
          <cell r="V794" t="str">
            <v>RPR</v>
          </cell>
        </row>
        <row r="795">
          <cell r="A795" t="str">
            <v>GROWTH</v>
          </cell>
          <cell r="B795" t="str">
            <v>GRD2/30112/2000</v>
          </cell>
          <cell r="C795" t="str">
            <v>GROW-2000-2.3.2</v>
          </cell>
          <cell r="D795" t="str">
            <v>Combined Projects</v>
          </cell>
          <cell r="E795" t="str">
            <v>ARCTIC OPERATIONAL PLATFORM</v>
          </cell>
          <cell r="F795">
            <v>5233097</v>
          </cell>
          <cell r="G795">
            <v>3018550</v>
          </cell>
          <cell r="H795">
            <v>37589</v>
          </cell>
          <cell r="I795">
            <v>21</v>
          </cell>
          <cell r="J795">
            <v>5</v>
          </cell>
          <cell r="K795" t="str">
            <v>Assistant Contractor</v>
          </cell>
          <cell r="L795" t="str">
            <v>ALPHA ENVIRONMENTAL CONSULTANTS LTD</v>
          </cell>
          <cell r="M795" t="str">
            <v>Kongens gt.9</v>
          </cell>
          <cell r="N795" t="str">
            <v>N-0153</v>
          </cell>
          <cell r="O795" t="str">
            <v>OSLO</v>
          </cell>
          <cell r="P795" t="str">
            <v>NO</v>
          </cell>
          <cell r="R795">
            <v>213585</v>
          </cell>
          <cell r="S795">
            <v>106793</v>
          </cell>
          <cell r="T795" t="str">
            <v>IND</v>
          </cell>
          <cell r="U795" t="str">
            <v>PRC</v>
          </cell>
          <cell r="V795" t="str">
            <v>BES</v>
          </cell>
        </row>
        <row r="796">
          <cell r="A796" t="str">
            <v>GROWTH</v>
          </cell>
          <cell r="B796" t="str">
            <v>GRD2/30112/2000</v>
          </cell>
          <cell r="C796" t="str">
            <v>GROW-2000-2.3.2</v>
          </cell>
          <cell r="D796" t="str">
            <v>Combined Projects</v>
          </cell>
          <cell r="E796" t="str">
            <v>ARCTIC OPERATIONAL PLATFORM</v>
          </cell>
          <cell r="F796">
            <v>5233097</v>
          </cell>
          <cell r="G796">
            <v>3018550</v>
          </cell>
          <cell r="H796">
            <v>37589</v>
          </cell>
          <cell r="I796">
            <v>21</v>
          </cell>
          <cell r="K796" t="str">
            <v>Principal Contractor</v>
          </cell>
          <cell r="L796" t="str">
            <v>NANSEN ENVIRONMENTAL AND REMOTE SENSING CENTER</v>
          </cell>
          <cell r="M796" t="str">
            <v>Edvard Griegsvei 3A</v>
          </cell>
          <cell r="N796" t="str">
            <v>5059</v>
          </cell>
          <cell r="O796" t="str">
            <v>BERGEN</v>
          </cell>
          <cell r="P796" t="str">
            <v>NO</v>
          </cell>
          <cell r="R796">
            <v>109200</v>
          </cell>
          <cell r="S796">
            <v>54600</v>
          </cell>
          <cell r="T796" t="str">
            <v>REC</v>
          </cell>
          <cell r="U796" t="str">
            <v>PNP</v>
          </cell>
          <cell r="V796" t="str">
            <v>RPN</v>
          </cell>
        </row>
        <row r="797">
          <cell r="A797" t="str">
            <v>GROWTH</v>
          </cell>
          <cell r="B797" t="str">
            <v>GRD2/30112/2000</v>
          </cell>
          <cell r="C797" t="str">
            <v>GROW-2000-2.3.2</v>
          </cell>
          <cell r="D797" t="str">
            <v>Combined Projects</v>
          </cell>
          <cell r="E797" t="str">
            <v>ARCTIC OPERATIONAL PLATFORM</v>
          </cell>
          <cell r="F797">
            <v>5233097</v>
          </cell>
          <cell r="G797">
            <v>3018550</v>
          </cell>
          <cell r="H797">
            <v>37589</v>
          </cell>
          <cell r="I797">
            <v>21</v>
          </cell>
          <cell r="K797" t="str">
            <v>Assistant Contractor</v>
          </cell>
          <cell r="L797" t="str">
            <v>SINTEF</v>
          </cell>
          <cell r="M797" t="str">
            <v>Klaebuvegen 153</v>
          </cell>
          <cell r="N797" t="str">
            <v>7465</v>
          </cell>
          <cell r="P797" t="str">
            <v>NO</v>
          </cell>
          <cell r="R797">
            <v>230525</v>
          </cell>
          <cell r="S797">
            <v>115262</v>
          </cell>
          <cell r="T797" t="str">
            <v>REC</v>
          </cell>
          <cell r="U797" t="str">
            <v>PNP</v>
          </cell>
          <cell r="V797" t="str">
            <v>RPN</v>
          </cell>
        </row>
        <row r="798">
          <cell r="A798" t="str">
            <v>GROWTH</v>
          </cell>
          <cell r="B798" t="str">
            <v>GRD2/30112/2000</v>
          </cell>
          <cell r="C798" t="str">
            <v>GROW-2000-2.3.2</v>
          </cell>
          <cell r="D798" t="str">
            <v>Combined Projects</v>
          </cell>
          <cell r="E798" t="str">
            <v>ARCTIC OPERATIONAL PLATFORM</v>
          </cell>
          <cell r="F798">
            <v>5233097</v>
          </cell>
          <cell r="G798">
            <v>3018550</v>
          </cell>
          <cell r="H798">
            <v>37589</v>
          </cell>
          <cell r="I798">
            <v>21</v>
          </cell>
          <cell r="K798" t="str">
            <v>Principal Contractor</v>
          </cell>
          <cell r="L798" t="str">
            <v>THE FRIDTJOF NANSEN INSTITUTE</v>
          </cell>
          <cell r="M798" t="str">
            <v>Fridtjof Nansens vei 17 - 326</v>
          </cell>
          <cell r="N798" t="str">
            <v>1326</v>
          </cell>
          <cell r="O798" t="str">
            <v>LYSAKER</v>
          </cell>
          <cell r="P798" t="str">
            <v>NO</v>
          </cell>
          <cell r="R798">
            <v>148082</v>
          </cell>
          <cell r="S798">
            <v>74041</v>
          </cell>
          <cell r="T798" t="str">
            <v>REC</v>
          </cell>
          <cell r="U798" t="str">
            <v>PNP</v>
          </cell>
          <cell r="V798" t="str">
            <v>RPN</v>
          </cell>
        </row>
        <row r="799">
          <cell r="A799" t="str">
            <v>GROWTH</v>
          </cell>
          <cell r="B799" t="str">
            <v>GRD2/30112/2000</v>
          </cell>
          <cell r="C799" t="str">
            <v>GROW-2000-2.3.2</v>
          </cell>
          <cell r="D799" t="str">
            <v>Combined Projects</v>
          </cell>
          <cell r="E799" t="str">
            <v>ARCTIC OPERATIONAL PLATFORM</v>
          </cell>
          <cell r="F799">
            <v>5233097</v>
          </cell>
          <cell r="G799">
            <v>3018550</v>
          </cell>
          <cell r="H799">
            <v>37589</v>
          </cell>
          <cell r="I799">
            <v>21</v>
          </cell>
          <cell r="K799" t="str">
            <v>Assistant Contractor</v>
          </cell>
          <cell r="L799" t="str">
            <v>THE NORWEGIAN COLLEGE OF FISHERY SCIENCE</v>
          </cell>
          <cell r="M799" t="str">
            <v>Breivika</v>
          </cell>
          <cell r="N799" t="str">
            <v>N-9037</v>
          </cell>
          <cell r="O799" t="str">
            <v>TROMSO</v>
          </cell>
          <cell r="P799" t="str">
            <v>NO</v>
          </cell>
          <cell r="R799">
            <v>13186</v>
          </cell>
          <cell r="S799">
            <v>13186</v>
          </cell>
          <cell r="T799" t="str">
            <v>REC</v>
          </cell>
          <cell r="U799" t="str">
            <v>GOV</v>
          </cell>
          <cell r="V799" t="str">
            <v>RPU</v>
          </cell>
        </row>
        <row r="800">
          <cell r="A800" t="str">
            <v>GROWTH</v>
          </cell>
          <cell r="B800" t="str">
            <v>GRD2/30146/2000</v>
          </cell>
          <cell r="C800" t="str">
            <v>GROW-2000-2.3.1</v>
          </cell>
          <cell r="D800" t="str">
            <v>Combined Projects</v>
          </cell>
          <cell r="E800" t="str">
            <v>Demonstration of an integrated management and communication system for door-to-door intermodal freight transport operations</v>
          </cell>
          <cell r="F800">
            <v>7276554</v>
          </cell>
          <cell r="G800">
            <v>3105709</v>
          </cell>
          <cell r="H800">
            <v>37312</v>
          </cell>
          <cell r="I800">
            <v>20</v>
          </cell>
          <cell r="K800" t="str">
            <v>Assistant Contractor</v>
          </cell>
          <cell r="L800" t="str">
            <v>Kystverket</v>
          </cell>
          <cell r="M800" t="str">
            <v>Raadhusg. 1-3 - 8158-DEP</v>
          </cell>
          <cell r="N800" t="str">
            <v>N-0033</v>
          </cell>
          <cell r="O800" t="str">
            <v>OSLO</v>
          </cell>
          <cell r="P800" t="str">
            <v>NO</v>
          </cell>
          <cell r="R800">
            <v>120100</v>
          </cell>
          <cell r="S800">
            <v>55894</v>
          </cell>
          <cell r="T800" t="str">
            <v>OTH</v>
          </cell>
          <cell r="U800" t="str">
            <v>GOV</v>
          </cell>
          <cell r="V800" t="str">
            <v>PUS</v>
          </cell>
        </row>
        <row r="801">
          <cell r="A801" t="str">
            <v>GROWTH</v>
          </cell>
          <cell r="B801" t="str">
            <v>GRD2/30146/2000</v>
          </cell>
          <cell r="C801" t="str">
            <v>GROW-2000-2.3.1</v>
          </cell>
          <cell r="D801" t="str">
            <v>Combined Projects</v>
          </cell>
          <cell r="E801" t="str">
            <v>Demonstration of an integrated management and communication system for door-to-door intermodal freight transport operations</v>
          </cell>
          <cell r="F801">
            <v>7276554</v>
          </cell>
          <cell r="G801">
            <v>3105709</v>
          </cell>
          <cell r="H801">
            <v>37312</v>
          </cell>
          <cell r="I801">
            <v>20</v>
          </cell>
          <cell r="J801">
            <v>5</v>
          </cell>
          <cell r="K801" t="str">
            <v>Assistant Contractor</v>
          </cell>
          <cell r="L801" t="str">
            <v>LOGIT SYSTEMS A.S</v>
          </cell>
          <cell r="M801" t="str">
            <v>Televeien 4</v>
          </cell>
          <cell r="N801" t="str">
            <v>N-4879</v>
          </cell>
          <cell r="O801" t="str">
            <v>GRIMSTAD</v>
          </cell>
          <cell r="P801" t="str">
            <v>NO</v>
          </cell>
          <cell r="R801">
            <v>740000</v>
          </cell>
          <cell r="S801">
            <v>352018</v>
          </cell>
          <cell r="T801" t="str">
            <v>IND</v>
          </cell>
          <cell r="U801" t="str">
            <v>PRC</v>
          </cell>
          <cell r="V801" t="str">
            <v>BES</v>
          </cell>
        </row>
        <row r="802">
          <cell r="A802" t="str">
            <v>GROWTH</v>
          </cell>
          <cell r="B802" t="str">
            <v>GRD2/30146/2000</v>
          </cell>
          <cell r="C802" t="str">
            <v>GROW-2000-2.3.1</v>
          </cell>
          <cell r="D802" t="str">
            <v>Combined Projects</v>
          </cell>
          <cell r="E802" t="str">
            <v>Demonstration of an integrated management and communication system for door-to-door intermodal freight transport operations</v>
          </cell>
          <cell r="F802">
            <v>7276554</v>
          </cell>
          <cell r="G802">
            <v>3105709</v>
          </cell>
          <cell r="H802">
            <v>37312</v>
          </cell>
          <cell r="I802">
            <v>20</v>
          </cell>
          <cell r="K802" t="str">
            <v>Assistant Contractor</v>
          </cell>
          <cell r="L802" t="str">
            <v xml:space="preserve">MARINTEK </v>
          </cell>
          <cell r="M802" t="str">
            <v>Otto Nielsens v 10 - 4125 Valentinl</v>
          </cell>
          <cell r="N802" t="str">
            <v>7450</v>
          </cell>
          <cell r="O802" t="str">
            <v>TRONDHEIM</v>
          </cell>
          <cell r="P802" t="str">
            <v>NO</v>
          </cell>
          <cell r="R802">
            <v>803989</v>
          </cell>
          <cell r="S802">
            <v>375221</v>
          </cell>
          <cell r="T802" t="str">
            <v>REC</v>
          </cell>
          <cell r="U802" t="str">
            <v>PNP</v>
          </cell>
          <cell r="V802" t="str">
            <v>RPN</v>
          </cell>
        </row>
        <row r="803">
          <cell r="A803" t="str">
            <v>GROWTH</v>
          </cell>
          <cell r="B803" t="str">
            <v>GRD2/30146/2000</v>
          </cell>
          <cell r="C803" t="str">
            <v>GROW-2000-2.3.1</v>
          </cell>
          <cell r="D803" t="str">
            <v>Combined Projects</v>
          </cell>
          <cell r="E803" t="str">
            <v>Demonstration of an integrated management and communication system for door-to-door intermodal freight transport operations</v>
          </cell>
          <cell r="F803">
            <v>7276554</v>
          </cell>
          <cell r="G803">
            <v>3105709</v>
          </cell>
          <cell r="H803">
            <v>37312</v>
          </cell>
          <cell r="I803">
            <v>20</v>
          </cell>
          <cell r="K803" t="str">
            <v>Assistant Contractor</v>
          </cell>
          <cell r="L803" t="str">
            <v>SINTEF Industrial Management/Dept.of Economics and Logistics</v>
          </cell>
          <cell r="M803" t="str">
            <v>S.P. Andersensv. 5</v>
          </cell>
          <cell r="N803" t="str">
            <v>7465</v>
          </cell>
          <cell r="O803" t="str">
            <v>TRONDHEIM</v>
          </cell>
          <cell r="P803" t="str">
            <v>NO</v>
          </cell>
          <cell r="R803">
            <v>267426</v>
          </cell>
          <cell r="S803">
            <v>126492</v>
          </cell>
          <cell r="T803" t="str">
            <v>REC</v>
          </cell>
          <cell r="U803" t="str">
            <v>PNP</v>
          </cell>
          <cell r="V803" t="str">
            <v>RPN</v>
          </cell>
        </row>
        <row r="804">
          <cell r="A804" t="str">
            <v>GROWTH</v>
          </cell>
          <cell r="B804" t="str">
            <v>GRD2/30146/2000</v>
          </cell>
          <cell r="C804" t="str">
            <v>GROW-2000-2.3.1</v>
          </cell>
          <cell r="D804" t="str">
            <v>Combined Projects</v>
          </cell>
          <cell r="E804" t="str">
            <v>Demonstration of an integrated management and communication system for door-to-door intermodal freight transport operations</v>
          </cell>
          <cell r="F804">
            <v>7276554</v>
          </cell>
          <cell r="G804">
            <v>3105709</v>
          </cell>
          <cell r="H804">
            <v>37312</v>
          </cell>
          <cell r="I804">
            <v>20</v>
          </cell>
          <cell r="K804" t="str">
            <v>Principal Contractor</v>
          </cell>
          <cell r="L804" t="str">
            <v>WALLENIUS WILHELMSEN LINE AS</v>
          </cell>
          <cell r="M804" t="str">
            <v>Strandvegen 20 - 33</v>
          </cell>
          <cell r="N804" t="str">
            <v>N-1324</v>
          </cell>
          <cell r="O804" t="str">
            <v>LYSAKER</v>
          </cell>
          <cell r="P804" t="str">
            <v>NO</v>
          </cell>
          <cell r="R804">
            <v>984758</v>
          </cell>
          <cell r="S804">
            <v>344665</v>
          </cell>
          <cell r="T804" t="str">
            <v>IND</v>
          </cell>
          <cell r="U804" t="str">
            <v>PRC</v>
          </cell>
          <cell r="V804" t="str">
            <v>BES</v>
          </cell>
        </row>
        <row r="805">
          <cell r="A805" t="str">
            <v>GROWTH</v>
          </cell>
          <cell r="B805" t="str">
            <v>GRD2/30303/2000</v>
          </cell>
          <cell r="C805" t="str">
            <v>GROW-2000-2.2.1</v>
          </cell>
          <cell r="D805" t="str">
            <v>Research Projects</v>
          </cell>
          <cell r="E805" t="str">
            <v>SHIPPING QUALITY AND SAFETY OF HIGH-SPEED VESSELS, TERMINALS AND PORTS OPERATIONS IN NODAL POINTS</v>
          </cell>
          <cell r="F805">
            <v>3670174</v>
          </cell>
          <cell r="G805">
            <v>1902669</v>
          </cell>
          <cell r="H805">
            <v>37253</v>
          </cell>
          <cell r="I805">
            <v>22</v>
          </cell>
          <cell r="J805">
            <v>2</v>
          </cell>
          <cell r="K805" t="str">
            <v>Principal Contractor</v>
          </cell>
          <cell r="L805" t="str">
            <v>DET NORSKE VERITAS AS</v>
          </cell>
          <cell r="M805" t="str">
            <v>Veritasveien 1</v>
          </cell>
          <cell r="N805" t="str">
            <v>1322</v>
          </cell>
          <cell r="O805" t="str">
            <v>HOEVIK</v>
          </cell>
          <cell r="P805" t="str">
            <v>NO</v>
          </cell>
          <cell r="Q805" t="str">
            <v>N/A</v>
          </cell>
          <cell r="R805">
            <v>625611</v>
          </cell>
          <cell r="S805">
            <v>312805</v>
          </cell>
          <cell r="T805" t="str">
            <v>OTH</v>
          </cell>
          <cell r="U805" t="str">
            <v>PRC</v>
          </cell>
          <cell r="V805" t="str">
            <v>BES</v>
          </cell>
        </row>
        <row r="806">
          <cell r="A806" t="str">
            <v>GROWTH</v>
          </cell>
          <cell r="B806" t="str">
            <v>GRD2/30303/2000</v>
          </cell>
          <cell r="C806" t="str">
            <v>GROW-2000-2.2.1</v>
          </cell>
          <cell r="D806" t="str">
            <v>Research Projects</v>
          </cell>
          <cell r="E806" t="str">
            <v>SHIPPING QUALITY AND SAFETY OF HIGH-SPEED VESSELS, TERMINALS AND PORTS OPERATIONS IN NODAL POINTS</v>
          </cell>
          <cell r="F806">
            <v>3670174</v>
          </cell>
          <cell r="G806">
            <v>1902669</v>
          </cell>
          <cell r="H806">
            <v>37253</v>
          </cell>
          <cell r="I806">
            <v>22</v>
          </cell>
          <cell r="K806" t="str">
            <v>Principal Contractor</v>
          </cell>
          <cell r="L806" t="str">
            <v>HSD SJOE AS</v>
          </cell>
          <cell r="M806" t="str">
            <v>C. Sundts gate 36</v>
          </cell>
          <cell r="N806" t="str">
            <v>N-5871</v>
          </cell>
          <cell r="O806" t="str">
            <v>BERGEN</v>
          </cell>
          <cell r="P806" t="str">
            <v>NO</v>
          </cell>
          <cell r="R806">
            <v>19999</v>
          </cell>
          <cell r="S806">
            <v>9999</v>
          </cell>
          <cell r="T806" t="str">
            <v>OTH</v>
          </cell>
          <cell r="U806" t="str">
            <v>PRC</v>
          </cell>
          <cell r="V806" t="str">
            <v>BES</v>
          </cell>
        </row>
        <row r="807">
          <cell r="A807" t="str">
            <v>GROWTH</v>
          </cell>
          <cell r="B807" t="str">
            <v>GRD2/30321/2000</v>
          </cell>
          <cell r="C807" t="str">
            <v>GROW-2000-2.2.1</v>
          </cell>
          <cell r="D807" t="str">
            <v>Research Projects</v>
          </cell>
          <cell r="E807" t="str">
            <v>Fast And Comfortable Trains</v>
          </cell>
          <cell r="F807">
            <v>1672637</v>
          </cell>
          <cell r="G807">
            <v>870166</v>
          </cell>
          <cell r="H807">
            <v>37652</v>
          </cell>
          <cell r="I807">
            <v>12</v>
          </cell>
          <cell r="J807">
            <v>1</v>
          </cell>
          <cell r="K807" t="str">
            <v>Principal Contractor</v>
          </cell>
          <cell r="L807" t="str">
            <v>JERNBANEVERKET</v>
          </cell>
          <cell r="M807" t="str">
            <v>1162 Sentrum, Stortorvet 7</v>
          </cell>
          <cell r="N807" t="str">
            <v>0107</v>
          </cell>
          <cell r="O807" t="str">
            <v>OSLO</v>
          </cell>
          <cell r="P807" t="str">
            <v>NO</v>
          </cell>
          <cell r="Q807" t="str">
            <v>N/A</v>
          </cell>
          <cell r="R807">
            <v>46811</v>
          </cell>
          <cell r="S807">
            <v>0</v>
          </cell>
          <cell r="T807" t="str">
            <v>OTH</v>
          </cell>
          <cell r="U807" t="str">
            <v>GOV</v>
          </cell>
          <cell r="V807" t="str">
            <v>PUS</v>
          </cell>
        </row>
        <row r="808">
          <cell r="A808" t="str">
            <v>GROWTH</v>
          </cell>
          <cell r="B808" t="str">
            <v>GRD2/30342/2000</v>
          </cell>
          <cell r="C808" t="str">
            <v>GROW-2000-2.2.1</v>
          </cell>
          <cell r="D808" t="str">
            <v>Research Projects</v>
          </cell>
          <cell r="E808" t="str">
            <v>Tools and Routines to Assist Ports and Improve Shipping</v>
          </cell>
          <cell r="F808">
            <v>3039336</v>
          </cell>
          <cell r="G808">
            <v>1899938</v>
          </cell>
          <cell r="H808">
            <v>37404</v>
          </cell>
          <cell r="I808">
            <v>20</v>
          </cell>
          <cell r="J808">
            <v>3</v>
          </cell>
          <cell r="K808" t="str">
            <v>Principal Contractor</v>
          </cell>
          <cell r="L808" t="str">
            <v>BERGEN OG OMLAND HAVNEVESEN</v>
          </cell>
          <cell r="M808" t="str">
            <v>Slottsgaten 1</v>
          </cell>
          <cell r="N808" t="str">
            <v>5003</v>
          </cell>
          <cell r="O808" t="str">
            <v>BERGEN</v>
          </cell>
          <cell r="P808" t="str">
            <v>NO</v>
          </cell>
          <cell r="Q808" t="str">
            <v>N/A</v>
          </cell>
          <cell r="R808">
            <v>27634</v>
          </cell>
          <cell r="S808">
            <v>13817</v>
          </cell>
          <cell r="T808" t="str">
            <v>OTH</v>
          </cell>
          <cell r="U808" t="str">
            <v>PUC</v>
          </cell>
          <cell r="V808" t="str">
            <v>PUS</v>
          </cell>
        </row>
        <row r="809">
          <cell r="A809" t="str">
            <v>GROWTH</v>
          </cell>
          <cell r="B809" t="str">
            <v>GRD2/30342/2000</v>
          </cell>
          <cell r="C809" t="str">
            <v>GROW-2000-2.2.1</v>
          </cell>
          <cell r="D809" t="str">
            <v>Research Projects</v>
          </cell>
          <cell r="E809" t="str">
            <v>Tools and Routines to Assist Ports and Improve Shipping</v>
          </cell>
          <cell r="F809">
            <v>3039336</v>
          </cell>
          <cell r="G809">
            <v>1899938</v>
          </cell>
          <cell r="H809">
            <v>37404</v>
          </cell>
          <cell r="I809">
            <v>20</v>
          </cell>
          <cell r="K809" t="str">
            <v>Principal Contractor</v>
          </cell>
          <cell r="L809" t="str">
            <v>LOGIT SYSTEMS A.S</v>
          </cell>
          <cell r="M809" t="str">
            <v>Tryms vei 6</v>
          </cell>
          <cell r="N809" t="str">
            <v>1445</v>
          </cell>
          <cell r="O809" t="str">
            <v>HEER</v>
          </cell>
          <cell r="P809" t="str">
            <v>NO</v>
          </cell>
          <cell r="R809">
            <v>116090</v>
          </cell>
          <cell r="S809">
            <v>58045</v>
          </cell>
          <cell r="T809" t="str">
            <v>IND</v>
          </cell>
          <cell r="U809" t="str">
            <v>PRC</v>
          </cell>
          <cell r="V809" t="str">
            <v>BES</v>
          </cell>
        </row>
        <row r="810">
          <cell r="A810" t="str">
            <v>GROWTH</v>
          </cell>
          <cell r="B810" t="str">
            <v>GRD2/30342/2000</v>
          </cell>
          <cell r="C810" t="str">
            <v>GROW-2000-2.2.1</v>
          </cell>
          <cell r="D810" t="str">
            <v>Research Projects</v>
          </cell>
          <cell r="E810" t="str">
            <v>Tools and Routines to Assist Ports and Improve Shipping</v>
          </cell>
          <cell r="F810">
            <v>3039336</v>
          </cell>
          <cell r="G810">
            <v>1899938</v>
          </cell>
          <cell r="H810">
            <v>37404</v>
          </cell>
          <cell r="I810">
            <v>20</v>
          </cell>
          <cell r="K810" t="str">
            <v>Principal Contractor</v>
          </cell>
          <cell r="L810" t="str">
            <v>LUND, MOHR &amp; GIAEVER - ENGER MARIN AS</v>
          </cell>
          <cell r="M810" t="str">
            <v>SOLHEIMSGATEN 16I</v>
          </cell>
          <cell r="N810" t="str">
            <v>5824</v>
          </cell>
          <cell r="O810" t="str">
            <v>BERGEN</v>
          </cell>
          <cell r="P810" t="str">
            <v>NO</v>
          </cell>
          <cell r="R810">
            <v>200633</v>
          </cell>
          <cell r="S810">
            <v>100316</v>
          </cell>
          <cell r="T810" t="str">
            <v>OTH</v>
          </cell>
          <cell r="U810" t="str">
            <v>PRC</v>
          </cell>
          <cell r="V810" t="str">
            <v>BES</v>
          </cell>
        </row>
        <row r="811">
          <cell r="A811" t="str">
            <v>GROWTH</v>
          </cell>
          <cell r="B811" t="str">
            <v>GRD2/31801/2000</v>
          </cell>
          <cell r="C811" t="str">
            <v>GROW-2000-2.1</v>
          </cell>
          <cell r="D811" t="str">
            <v>Research Projects</v>
          </cell>
          <cell r="E811" t="str">
            <v>SI2-335701- SUSTAINABLE ROAD SURFACES FOR TRAFFIC NOISE CONTROL</v>
          </cell>
          <cell r="F811">
            <v>3606574</v>
          </cell>
          <cell r="G811">
            <v>2037340</v>
          </cell>
          <cell r="H811">
            <v>37490</v>
          </cell>
          <cell r="I811">
            <v>15</v>
          </cell>
          <cell r="J811">
            <v>1</v>
          </cell>
          <cell r="K811" t="str">
            <v>Principal Contractor</v>
          </cell>
          <cell r="L811" t="str">
            <v>TØI  INSTITUTE OF TRANSPORT ECONOMICS</v>
          </cell>
          <cell r="M811" t="str">
            <v>Grensesvingen 7 - 6110 Etterstad</v>
          </cell>
          <cell r="N811" t="str">
            <v>N-0602</v>
          </cell>
          <cell r="O811" t="str">
            <v>OSLO</v>
          </cell>
          <cell r="P811" t="str">
            <v>NO</v>
          </cell>
          <cell r="R811">
            <v>135000</v>
          </cell>
          <cell r="S811">
            <v>67500</v>
          </cell>
          <cell r="T811" t="str">
            <v>REC</v>
          </cell>
          <cell r="U811" t="str">
            <v>PNP</v>
          </cell>
          <cell r="V811" t="str">
            <v>RPN</v>
          </cell>
        </row>
        <row r="812">
          <cell r="A812" t="str">
            <v>GROWTH</v>
          </cell>
          <cell r="B812" t="str">
            <v>GRD2/50092/2001</v>
          </cell>
          <cell r="C812" t="str">
            <v>GROW-2001-2.3.2</v>
          </cell>
          <cell r="D812" t="str">
            <v>Combined Projects</v>
          </cell>
          <cell r="E812" t="str">
            <v>Cross-Border Information Technology</v>
          </cell>
          <cell r="F812">
            <v>2999038</v>
          </cell>
          <cell r="G812">
            <v>1499515</v>
          </cell>
          <cell r="H812">
            <v>37645</v>
          </cell>
          <cell r="I812">
            <v>11</v>
          </cell>
          <cell r="J812">
            <v>1</v>
          </cell>
          <cell r="K812" t="str">
            <v>Principal Contractor</v>
          </cell>
          <cell r="L812" t="str">
            <v>TØI  INSTITUTE OF TRANSPORT ECONOMICS</v>
          </cell>
          <cell r="M812" t="str">
            <v>Grensesvingen 7 - 6110 Etterstad</v>
          </cell>
          <cell r="N812" t="str">
            <v>0602</v>
          </cell>
          <cell r="O812" t="str">
            <v>OSLO</v>
          </cell>
          <cell r="P812" t="str">
            <v>NO</v>
          </cell>
          <cell r="Q812" t="str">
            <v>N/A</v>
          </cell>
          <cell r="R812">
            <v>159296</v>
          </cell>
          <cell r="S812">
            <v>79648</v>
          </cell>
          <cell r="T812" t="str">
            <v>REC</v>
          </cell>
          <cell r="U812" t="str">
            <v>PNP</v>
          </cell>
          <cell r="V812" t="str">
            <v>RPN</v>
          </cell>
        </row>
        <row r="813">
          <cell r="A813" t="str">
            <v>GROWTH</v>
          </cell>
          <cell r="B813" t="str">
            <v>GRD2/51804/2001</v>
          </cell>
          <cell r="C813" t="str">
            <v>GROW-2001-2.2.4</v>
          </cell>
          <cell r="D813" t="str">
            <v>Combined Projects</v>
          </cell>
          <cell r="E813" t="str">
            <v>Safe Intermodal Transport Across the Globe</v>
          </cell>
          <cell r="F813">
            <v>2841943</v>
          </cell>
          <cell r="G813">
            <v>1420967</v>
          </cell>
          <cell r="H813">
            <v>37608</v>
          </cell>
          <cell r="I813">
            <v>10</v>
          </cell>
          <cell r="J813">
            <v>1</v>
          </cell>
          <cell r="K813" t="str">
            <v>Principal Contractor</v>
          </cell>
          <cell r="L813" t="str">
            <v>TRI-MEX AS</v>
          </cell>
          <cell r="M813" t="str">
            <v>Rudsletta 97 - 167</v>
          </cell>
          <cell r="N813" t="str">
            <v>1351</v>
          </cell>
          <cell r="O813" t="str">
            <v>1351 RUD</v>
          </cell>
          <cell r="P813" t="str">
            <v>NO</v>
          </cell>
          <cell r="Q813" t="str">
            <v>N/A</v>
          </cell>
          <cell r="R813">
            <v>1032133</v>
          </cell>
          <cell r="S813">
            <v>516066</v>
          </cell>
          <cell r="T813" t="str">
            <v>IND</v>
          </cell>
          <cell r="U813" t="str">
            <v>PRC</v>
          </cell>
          <cell r="V813" t="str">
            <v>BES</v>
          </cell>
        </row>
        <row r="814">
          <cell r="A814" t="str">
            <v>GROWTH</v>
          </cell>
          <cell r="B814" t="str">
            <v>GTC1/10006/1999</v>
          </cell>
          <cell r="C814" t="str">
            <v>GROW-1999-2.3</v>
          </cell>
          <cell r="D814" t="str">
            <v>Thematic Network</v>
          </cell>
          <cell r="E814" t="str">
            <v>THEmatic Network in Optimising the Management of Intermodal Transport Services</v>
          </cell>
          <cell r="F814">
            <v>1598597</v>
          </cell>
          <cell r="G814">
            <v>1598597</v>
          </cell>
          <cell r="H814">
            <v>36598</v>
          </cell>
          <cell r="I814">
            <v>10</v>
          </cell>
          <cell r="J814">
            <v>1</v>
          </cell>
          <cell r="K814" t="str">
            <v>Principal Contractor</v>
          </cell>
          <cell r="L814" t="str">
            <v>LOGIT AS</v>
          </cell>
          <cell r="M814" t="str">
            <v>Tryms vei 6</v>
          </cell>
          <cell r="N814" t="str">
            <v>N-1445</v>
          </cell>
          <cell r="P814" t="str">
            <v>NO</v>
          </cell>
          <cell r="R814">
            <v>131870</v>
          </cell>
          <cell r="S814">
            <v>131870</v>
          </cell>
          <cell r="T814" t="str">
            <v>OTH</v>
          </cell>
          <cell r="U814" t="str">
            <v>PRC</v>
          </cell>
          <cell r="V814" t="str">
            <v>BES</v>
          </cell>
        </row>
        <row r="815">
          <cell r="A815" t="str">
            <v>GROWTH</v>
          </cell>
          <cell r="B815" t="str">
            <v>GTC1/10007/1999</v>
          </cell>
          <cell r="C815" t="str">
            <v>GROW-1999-2.3</v>
          </cell>
          <cell r="D815" t="str">
            <v>Thematic Network</v>
          </cell>
          <cell r="E815" t="str">
            <v>ThematicNetworkon an Operational platform for Quality Shipping</v>
          </cell>
          <cell r="F815">
            <v>1900000</v>
          </cell>
          <cell r="G815">
            <v>1900000</v>
          </cell>
          <cell r="H815">
            <v>36607</v>
          </cell>
          <cell r="I815">
            <v>11</v>
          </cell>
          <cell r="J815">
            <v>1</v>
          </cell>
          <cell r="K815" t="str">
            <v>Principal Contractor</v>
          </cell>
          <cell r="L815" t="str">
            <v>LOGIT AS</v>
          </cell>
          <cell r="M815" t="str">
            <v>Tryms vei 6</v>
          </cell>
          <cell r="N815" t="str">
            <v>N-1445</v>
          </cell>
          <cell r="P815" t="str">
            <v>NO</v>
          </cell>
          <cell r="R815">
            <v>291537</v>
          </cell>
          <cell r="S815">
            <v>291537</v>
          </cell>
          <cell r="T815" t="str">
            <v>OTH</v>
          </cell>
          <cell r="U815" t="str">
            <v>PRC</v>
          </cell>
          <cell r="V815" t="str">
            <v>BES</v>
          </cell>
        </row>
        <row r="816">
          <cell r="A816" t="str">
            <v>GROWTH</v>
          </cell>
          <cell r="B816" t="str">
            <v>GTC1/10011/1999</v>
          </cell>
          <cell r="C816" t="str">
            <v>GROW-1999-2.3</v>
          </cell>
          <cell r="D816" t="str">
            <v>Thematic Network</v>
          </cell>
          <cell r="E816" t="str">
            <v>THEMATIC NETWORK ON BENCHMARKING IN TRANSPORT</v>
          </cell>
          <cell r="F816">
            <v>1333909</v>
          </cell>
          <cell r="G816">
            <v>1333909</v>
          </cell>
          <cell r="H816">
            <v>36643</v>
          </cell>
          <cell r="I816">
            <v>9</v>
          </cell>
          <cell r="J816">
            <v>1</v>
          </cell>
          <cell r="K816" t="str">
            <v>Principal Contractor</v>
          </cell>
          <cell r="L816" t="str">
            <v>TØI  INSTITUTE OF TRANSPORT ECONOMICS</v>
          </cell>
          <cell r="M816" t="str">
            <v>Grensesvingen 7</v>
          </cell>
          <cell r="N816" t="str">
            <v>0602</v>
          </cell>
          <cell r="O816" t="str">
            <v>KOLN</v>
          </cell>
          <cell r="P816" t="str">
            <v>NO</v>
          </cell>
          <cell r="Q816" t="str">
            <v>N/A</v>
          </cell>
          <cell r="R816">
            <v>75787</v>
          </cell>
          <cell r="S816">
            <v>75787</v>
          </cell>
          <cell r="T816" t="str">
            <v>REC</v>
          </cell>
          <cell r="U816" t="str">
            <v>PNP</v>
          </cell>
          <cell r="V816" t="str">
            <v>RPN</v>
          </cell>
        </row>
        <row r="817">
          <cell r="A817" t="str">
            <v>GROWTH</v>
          </cell>
          <cell r="B817" t="str">
            <v>GTC1/10019/1999</v>
          </cell>
          <cell r="C817" t="str">
            <v>GROW-1999-2.3</v>
          </cell>
          <cell r="D817" t="str">
            <v>Thematic Network</v>
          </cell>
          <cell r="E817" t="str">
            <v>WATERBORNE TRAFFIC AND TRANSPORT MANAGEMENT - TECHNICAL SECRETARIAT</v>
          </cell>
          <cell r="F817">
            <v>995010</v>
          </cell>
          <cell r="G817">
            <v>995010</v>
          </cell>
          <cell r="H817">
            <v>36614</v>
          </cell>
          <cell r="I817">
            <v>5</v>
          </cell>
          <cell r="J817">
            <v>1</v>
          </cell>
          <cell r="K817" t="str">
            <v>Principal Contractor</v>
          </cell>
          <cell r="L817" t="str">
            <v>Kystverket</v>
          </cell>
          <cell r="M817" t="str">
            <v>RAADHUSGT 1-3</v>
          </cell>
          <cell r="N817" t="str">
            <v>N-0033</v>
          </cell>
          <cell r="P817" t="str">
            <v>NO</v>
          </cell>
          <cell r="R817">
            <v>147000</v>
          </cell>
          <cell r="S817">
            <v>147000</v>
          </cell>
          <cell r="T817" t="str">
            <v>OTH</v>
          </cell>
          <cell r="U817" t="str">
            <v>GOV</v>
          </cell>
          <cell r="V817" t="str">
            <v>PUS</v>
          </cell>
        </row>
        <row r="818">
          <cell r="A818" t="str">
            <v>GROWTH</v>
          </cell>
          <cell r="B818" t="str">
            <v>GTC2/33020/2000</v>
          </cell>
          <cell r="C818" t="str">
            <v>GROW-2000-2.2.3</v>
          </cell>
          <cell r="D818" t="str">
            <v>Concerted Actions</v>
          </cell>
          <cell r="E818" t="str">
            <v>Road Safety and Environmental Benefit-Cost and Cost-Effectiveness Analysis for Use in Decision-Making</v>
          </cell>
          <cell r="F818">
            <v>1648913</v>
          </cell>
          <cell r="G818">
            <v>1648913</v>
          </cell>
          <cell r="H818">
            <v>37507</v>
          </cell>
          <cell r="I818">
            <v>14</v>
          </cell>
          <cell r="J818">
            <v>1</v>
          </cell>
          <cell r="K818" t="str">
            <v>Principal Contractor</v>
          </cell>
          <cell r="L818" t="str">
            <v>TØI  INSTITUTE OF TRANSPORT ECONOMICS</v>
          </cell>
          <cell r="M818" t="str">
            <v>Grensesvingen 7 - 6110 Etterstad</v>
          </cell>
          <cell r="N818" t="str">
            <v>N-0602</v>
          </cell>
          <cell r="O818" t="str">
            <v>OSLO</v>
          </cell>
          <cell r="P818" t="str">
            <v>NO</v>
          </cell>
          <cell r="R818">
            <v>187516</v>
          </cell>
          <cell r="S818">
            <v>187516</v>
          </cell>
          <cell r="T818" t="str">
            <v>REC</v>
          </cell>
          <cell r="U818" t="str">
            <v>PNP</v>
          </cell>
          <cell r="V818" t="str">
            <v>RPN</v>
          </cell>
        </row>
        <row r="819">
          <cell r="A819" t="str">
            <v>GROWTH</v>
          </cell>
          <cell r="B819" t="str">
            <v>GTC2/33032/2000</v>
          </cell>
          <cell r="C819" t="str">
            <v>GROW-2000-2.3.2</v>
          </cell>
          <cell r="D819" t="str">
            <v>Thematic Network</v>
          </cell>
          <cell r="E819" t="str">
            <v>Regional Action for Logistical Integration of Shipping across Europe</v>
          </cell>
          <cell r="F819">
            <v>2098045</v>
          </cell>
          <cell r="G819">
            <v>2098045</v>
          </cell>
          <cell r="H819">
            <v>37510</v>
          </cell>
          <cell r="I819">
            <v>26</v>
          </cell>
          <cell r="J819">
            <v>1</v>
          </cell>
          <cell r="K819" t="str">
            <v>Member</v>
          </cell>
          <cell r="L819" t="str">
            <v>LOGIT SYSTEMS A.S</v>
          </cell>
          <cell r="M819" t="str">
            <v>Tryms vei 6</v>
          </cell>
          <cell r="N819" t="str">
            <v>N-1445</v>
          </cell>
          <cell r="O819" t="str">
            <v>HEER</v>
          </cell>
          <cell r="P819" t="str">
            <v>NO</v>
          </cell>
          <cell r="R819">
            <v>26803</v>
          </cell>
          <cell r="S819">
            <v>26803</v>
          </cell>
          <cell r="T819" t="str">
            <v>OTH</v>
          </cell>
          <cell r="U819" t="str">
            <v>PRC</v>
          </cell>
          <cell r="V819" t="str">
            <v>BES</v>
          </cell>
        </row>
        <row r="820">
          <cell r="A820" t="str">
            <v>IHP</v>
          </cell>
          <cell r="B820" t="str">
            <v>HPAW-CT-2001-10001</v>
          </cell>
          <cell r="C820" t="str">
            <v>1.4.1.-3.2.</v>
          </cell>
          <cell r="D820" t="str">
            <v>Classical Accompanying Measures</v>
          </cell>
          <cell r="E820" t="str">
            <v>'Organisation of the 13th European Contest for Young Scientists' to be held in Bergen 15-22 Sept 2001</v>
          </cell>
          <cell r="F820">
            <v>496013</v>
          </cell>
          <cell r="G820">
            <v>372010</v>
          </cell>
          <cell r="H820">
            <v>37110</v>
          </cell>
          <cell r="I820">
            <v>1</v>
          </cell>
          <cell r="J820">
            <v>1</v>
          </cell>
          <cell r="K820" t="str">
            <v>Prime Contractor</v>
          </cell>
          <cell r="L820" t="str">
            <v>THE NORWEGIAN FOUNDATION FOR YOUTH AND SCIENCE</v>
          </cell>
          <cell r="M820" t="str">
            <v>Oslo Research Park</v>
          </cell>
          <cell r="N820" t="str">
            <v>0349</v>
          </cell>
          <cell r="O820" t="str">
            <v>OSLO</v>
          </cell>
          <cell r="P820" t="str">
            <v>NO</v>
          </cell>
          <cell r="Q820" t="str">
            <v>N/A</v>
          </cell>
          <cell r="R820">
            <v>496013</v>
          </cell>
          <cell r="S820">
            <v>372010</v>
          </cell>
          <cell r="T820" t="str">
            <v>OTH</v>
          </cell>
          <cell r="U820" t="str">
            <v>GOV</v>
          </cell>
          <cell r="V820" t="str">
            <v>PUS</v>
          </cell>
        </row>
        <row r="821">
          <cell r="A821" t="str">
            <v>IHP</v>
          </cell>
          <cell r="B821" t="str">
            <v>HPMF-CT-1999-00020</v>
          </cell>
          <cell r="C821" t="str">
            <v>1.4.1.-1.2.</v>
          </cell>
          <cell r="D821" t="str">
            <v>Marie Curie Fellowships</v>
          </cell>
          <cell r="E821" t="str">
            <v>AQUATIC MATING STRATEGIES OF THE BEARDED SEAL ERIGNATHUS_x000D_
BARBATUS.</v>
          </cell>
          <cell r="F821">
            <v>142648</v>
          </cell>
          <cell r="G821">
            <v>142648</v>
          </cell>
          <cell r="H821">
            <v>36539</v>
          </cell>
          <cell r="I821">
            <v>1</v>
          </cell>
          <cell r="J821">
            <v>1</v>
          </cell>
          <cell r="K821" t="str">
            <v>Prime Contractor -Host</v>
          </cell>
          <cell r="L821" t="str">
            <v>NORWEGIAN POLAR INSTITUTE OF THE MINISTRY OF ENVIRONMENT</v>
          </cell>
          <cell r="M821" t="str">
            <v>Hjalmar Johansens G. 14</v>
          </cell>
          <cell r="N821" t="str">
            <v>9296</v>
          </cell>
          <cell r="O821" t="str">
            <v>TROMSOE</v>
          </cell>
          <cell r="P821" t="str">
            <v>NO</v>
          </cell>
          <cell r="R821">
            <v>0</v>
          </cell>
          <cell r="S821">
            <v>0</v>
          </cell>
          <cell r="T821" t="str">
            <v>REC</v>
          </cell>
          <cell r="U821" t="str">
            <v>GOV</v>
          </cell>
          <cell r="V821" t="str">
            <v>RPU</v>
          </cell>
        </row>
        <row r="822">
          <cell r="A822" t="str">
            <v>IHP</v>
          </cell>
          <cell r="B822" t="str">
            <v>HPMF-CT-1999-00030</v>
          </cell>
          <cell r="C822" t="str">
            <v>1.4.1.-1.2.</v>
          </cell>
          <cell r="D822" t="str">
            <v>Marie Curie Fellowships</v>
          </cell>
          <cell r="E822" t="str">
            <v>High frequency dynamics of marine viruses-microalgal hosts interactions</v>
          </cell>
          <cell r="F822">
            <v>107336</v>
          </cell>
          <cell r="G822">
            <v>107336</v>
          </cell>
          <cell r="H822">
            <v>36535</v>
          </cell>
          <cell r="I822">
            <v>1</v>
          </cell>
          <cell r="J822">
            <v>1</v>
          </cell>
          <cell r="K822" t="str">
            <v>Prime Contractor -Host</v>
          </cell>
          <cell r="L822" t="str">
            <v xml:space="preserve">University of Bergen </v>
          </cell>
          <cell r="M822" t="str">
            <v>Prof. Keysersgt. 8</v>
          </cell>
          <cell r="N822" t="str">
            <v>5020</v>
          </cell>
          <cell r="O822" t="str">
            <v>BERGEN</v>
          </cell>
          <cell r="P822" t="str">
            <v>NO</v>
          </cell>
          <cell r="Q822" t="str">
            <v>N/A</v>
          </cell>
          <cell r="R822">
            <v>0</v>
          </cell>
          <cell r="S822">
            <v>0</v>
          </cell>
          <cell r="T822" t="str">
            <v>HES</v>
          </cell>
          <cell r="U822" t="str">
            <v>GOV</v>
          </cell>
          <cell r="V822" t="str">
            <v>HES</v>
          </cell>
        </row>
        <row r="823">
          <cell r="A823" t="str">
            <v>IHP</v>
          </cell>
          <cell r="B823" t="str">
            <v>HPMF-CT-1999-00359</v>
          </cell>
          <cell r="C823" t="str">
            <v>1.4.1.-1.2.</v>
          </cell>
          <cell r="D823" t="str">
            <v>Marie Curie Fellowships</v>
          </cell>
          <cell r="E823" t="str">
            <v>POPULATION CYCLES AND GENETICS: A MATHEMATICAL MODELLING APPROACH</v>
          </cell>
          <cell r="F823">
            <v>142398</v>
          </cell>
          <cell r="G823">
            <v>142398</v>
          </cell>
          <cell r="H823">
            <v>36543</v>
          </cell>
          <cell r="I823">
            <v>1</v>
          </cell>
          <cell r="J823">
            <v>1</v>
          </cell>
          <cell r="K823" t="str">
            <v>Prime Contractor -Host</v>
          </cell>
          <cell r="L823" t="str">
            <v>University of Oslo</v>
          </cell>
          <cell r="M823" t="str">
            <v>Problemveien 1</v>
          </cell>
          <cell r="N823" t="str">
            <v>0316</v>
          </cell>
          <cell r="O823" t="str">
            <v>OSLO</v>
          </cell>
          <cell r="P823" t="str">
            <v>NO</v>
          </cell>
          <cell r="Q823" t="str">
            <v>N/A</v>
          </cell>
          <cell r="R823">
            <v>0</v>
          </cell>
          <cell r="S823">
            <v>0</v>
          </cell>
          <cell r="T823" t="str">
            <v>HES</v>
          </cell>
          <cell r="U823" t="str">
            <v>GOV</v>
          </cell>
          <cell r="V823" t="str">
            <v>HES</v>
          </cell>
        </row>
        <row r="824">
          <cell r="A824" t="str">
            <v>IHP</v>
          </cell>
          <cell r="B824" t="str">
            <v>HPMF-CT-2000-00720</v>
          </cell>
          <cell r="C824" t="str">
            <v>1.4.1.-1.2.</v>
          </cell>
          <cell r="D824" t="str">
            <v>Marie Curie Fellowships</v>
          </cell>
          <cell r="E824" t="str">
            <v>Rock weathering in high latitude environments</v>
          </cell>
          <cell r="F824">
            <v>142648</v>
          </cell>
          <cell r="G824">
            <v>142648</v>
          </cell>
          <cell r="H824">
            <v>36922</v>
          </cell>
          <cell r="I824">
            <v>1</v>
          </cell>
          <cell r="J824">
            <v>1</v>
          </cell>
          <cell r="K824" t="str">
            <v>Prime Contractor -Host</v>
          </cell>
          <cell r="L824" t="str">
            <v>THE UNIVERSITY COURSES ON SVALBARD</v>
          </cell>
          <cell r="N824" t="str">
            <v>9170</v>
          </cell>
          <cell r="O824" t="str">
            <v>LONGYEARBYEN</v>
          </cell>
          <cell r="P824" t="str">
            <v>NO</v>
          </cell>
          <cell r="Q824" t="str">
            <v>N/A</v>
          </cell>
          <cell r="R824">
            <v>0</v>
          </cell>
          <cell r="S824">
            <v>0</v>
          </cell>
          <cell r="T824" t="str">
            <v>HES</v>
          </cell>
          <cell r="U824" t="str">
            <v>GOV</v>
          </cell>
          <cell r="V824" t="str">
            <v>HES</v>
          </cell>
        </row>
        <row r="825">
          <cell r="A825" t="str">
            <v>IHP</v>
          </cell>
          <cell r="B825" t="str">
            <v>HPMF-CT-2000-00874</v>
          </cell>
          <cell r="C825" t="str">
            <v>1.4.1.-1.2.</v>
          </cell>
          <cell r="D825" t="str">
            <v>Marie Curie Fellowships</v>
          </cell>
          <cell r="E825" t="str">
            <v>Development and introduction of diffusions on complex structures with respect to problems of pricing financial derivatives</v>
          </cell>
          <cell r="F825">
            <v>135198</v>
          </cell>
          <cell r="G825">
            <v>135198</v>
          </cell>
          <cell r="H825">
            <v>37015</v>
          </cell>
          <cell r="I825">
            <v>1</v>
          </cell>
          <cell r="J825">
            <v>1</v>
          </cell>
          <cell r="K825" t="str">
            <v>Prime Contractor -Host</v>
          </cell>
          <cell r="L825" t="str">
            <v>University of Oslo</v>
          </cell>
          <cell r="M825" t="str">
            <v>Problemveien 1</v>
          </cell>
          <cell r="N825" t="str">
            <v>0316</v>
          </cell>
          <cell r="O825" t="str">
            <v>OSLO</v>
          </cell>
          <cell r="P825" t="str">
            <v>NO</v>
          </cell>
          <cell r="Q825" t="str">
            <v>N/A</v>
          </cell>
          <cell r="R825">
            <v>0</v>
          </cell>
          <cell r="S825">
            <v>0</v>
          </cell>
          <cell r="T825" t="str">
            <v>HES</v>
          </cell>
          <cell r="U825" t="str">
            <v>GOV</v>
          </cell>
          <cell r="V825" t="str">
            <v>HES</v>
          </cell>
        </row>
        <row r="826">
          <cell r="A826" t="str">
            <v>IHP</v>
          </cell>
          <cell r="B826" t="str">
            <v>HPMF-CT-2000-00934</v>
          </cell>
          <cell r="C826" t="str">
            <v>1.4.1.-1.2.</v>
          </cell>
          <cell r="D826" t="str">
            <v>Marie Curie Fellowships</v>
          </cell>
          <cell r="E826" t="str">
            <v>Superconducting Coil for Induction Heating</v>
          </cell>
          <cell r="F826">
            <v>142048</v>
          </cell>
          <cell r="G826">
            <v>142048</v>
          </cell>
          <cell r="H826">
            <v>37015</v>
          </cell>
          <cell r="I826">
            <v>1</v>
          </cell>
          <cell r="J826">
            <v>1</v>
          </cell>
          <cell r="K826" t="str">
            <v>Prime Contractor -Host</v>
          </cell>
          <cell r="L826" t="str">
            <v>SINTEF ENERGIFORSKNING A/S</v>
          </cell>
          <cell r="M826" t="str">
            <v>Sem Saelands vei 11</v>
          </cell>
          <cell r="N826" t="str">
            <v>7465</v>
          </cell>
          <cell r="O826" t="str">
            <v>TRONDHEIM</v>
          </cell>
          <cell r="P826" t="str">
            <v>NO</v>
          </cell>
          <cell r="R826">
            <v>0</v>
          </cell>
          <cell r="S826">
            <v>0</v>
          </cell>
          <cell r="T826" t="str">
            <v>REC</v>
          </cell>
          <cell r="U826" t="str">
            <v>PRC</v>
          </cell>
          <cell r="V826" t="str">
            <v>RPR</v>
          </cell>
        </row>
        <row r="827">
          <cell r="A827" t="str">
            <v>IHP</v>
          </cell>
          <cell r="B827" t="str">
            <v>HPMF-CT-2001-01207</v>
          </cell>
          <cell r="C827" t="str">
            <v>1.4.1.-1.2.</v>
          </cell>
          <cell r="D827" t="str">
            <v>Marie Curie Fellowships</v>
          </cell>
          <cell r="E827" t="str">
            <v>REGULATION OF THE INFECTIOUS SALMON ANAEMIA VIRUS (ISAV) REPLICATION BY VIRAL GENE PRODUCTS AFFECTING THE IMMUNE-INNATE-RESPONSE OF THE HOST (Salmo salar)</v>
          </cell>
          <cell r="F827">
            <v>143148</v>
          </cell>
          <cell r="G827">
            <v>143148</v>
          </cell>
          <cell r="H827">
            <v>37173</v>
          </cell>
          <cell r="I827">
            <v>1</v>
          </cell>
          <cell r="J827">
            <v>1</v>
          </cell>
          <cell r="K827" t="str">
            <v>Prime Contractor -Host</v>
          </cell>
          <cell r="L827" t="str">
            <v>NORWEGIAN SCHOOL OF VETERINARY SCIENCE</v>
          </cell>
          <cell r="M827" t="str">
            <v>Ullevaalsveien 72</v>
          </cell>
          <cell r="N827" t="str">
            <v>0033</v>
          </cell>
          <cell r="O827" t="str">
            <v>OSLO</v>
          </cell>
          <cell r="P827" t="str">
            <v>NO</v>
          </cell>
          <cell r="Q827" t="str">
            <v>N/A</v>
          </cell>
          <cell r="R827">
            <v>0</v>
          </cell>
          <cell r="S827">
            <v>0</v>
          </cell>
          <cell r="T827" t="str">
            <v>HES</v>
          </cell>
          <cell r="U827" t="str">
            <v>GOV</v>
          </cell>
          <cell r="V827" t="str">
            <v>HES</v>
          </cell>
        </row>
        <row r="828">
          <cell r="A828" t="str">
            <v>IHP</v>
          </cell>
          <cell r="B828" t="str">
            <v>HPMF-CT-2001-01290</v>
          </cell>
          <cell r="C828" t="str">
            <v>1.4.1.-1.2.</v>
          </cell>
          <cell r="D828" t="str">
            <v>Marie Curie Fellowships</v>
          </cell>
          <cell r="E828" t="str">
            <v>REGULATION OF BASE EXCISION REPAIR IN MAMMALIAN CELLS.</v>
          </cell>
          <cell r="F828">
            <v>143148</v>
          </cell>
          <cell r="G828">
            <v>143148</v>
          </cell>
          <cell r="H828">
            <v>37200</v>
          </cell>
          <cell r="I828">
            <v>1</v>
          </cell>
          <cell r="J828">
            <v>1</v>
          </cell>
          <cell r="K828" t="str">
            <v>Prime Contractor -Host</v>
          </cell>
          <cell r="L828" t="str">
            <v>NTNU</v>
          </cell>
          <cell r="M828" t="str">
            <v>Gloeshaugen</v>
          </cell>
          <cell r="N828" t="str">
            <v>7491</v>
          </cell>
          <cell r="O828" t="str">
            <v>TRONDHEIM</v>
          </cell>
          <cell r="P828" t="str">
            <v>NO</v>
          </cell>
          <cell r="R828">
            <v>0</v>
          </cell>
          <cell r="S828">
            <v>0</v>
          </cell>
          <cell r="T828" t="str">
            <v>HES</v>
          </cell>
          <cell r="U828" t="str">
            <v>GOV</v>
          </cell>
          <cell r="V828" t="str">
            <v>HES</v>
          </cell>
        </row>
        <row r="829">
          <cell r="A829" t="str">
            <v>IHP</v>
          </cell>
          <cell r="B829" t="str">
            <v>HPMF-CT-2001-01414</v>
          </cell>
          <cell r="C829" t="str">
            <v>1.4.1.-1.2.</v>
          </cell>
          <cell r="D829" t="str">
            <v>Marie Curie Fellowships</v>
          </cell>
          <cell r="E829" t="str">
            <v>Intracellular membrane protein trafficking at the ultrastructural level</v>
          </cell>
          <cell r="F829">
            <v>142748</v>
          </cell>
          <cell r="G829">
            <v>142748</v>
          </cell>
          <cell r="H829">
            <v>37175</v>
          </cell>
          <cell r="I829">
            <v>1</v>
          </cell>
          <cell r="J829">
            <v>1</v>
          </cell>
          <cell r="K829" t="str">
            <v>Prime Contractor -Host</v>
          </cell>
          <cell r="L829" t="str">
            <v>University of Oslo</v>
          </cell>
          <cell r="M829" t="str">
            <v>Problemveien 1</v>
          </cell>
          <cell r="N829" t="str">
            <v>0316</v>
          </cell>
          <cell r="O829" t="str">
            <v>OSLO</v>
          </cell>
          <cell r="P829" t="str">
            <v>NO</v>
          </cell>
          <cell r="Q829" t="str">
            <v>N/A</v>
          </cell>
          <cell r="R829">
            <v>0</v>
          </cell>
          <cell r="S829">
            <v>0</v>
          </cell>
          <cell r="T829" t="str">
            <v>HES</v>
          </cell>
          <cell r="U829" t="str">
            <v>GOV</v>
          </cell>
          <cell r="V829" t="str">
            <v>HES</v>
          </cell>
        </row>
        <row r="830">
          <cell r="A830" t="str">
            <v>IHP</v>
          </cell>
          <cell r="B830" t="str">
            <v>HPMF-CT-2002-01548</v>
          </cell>
          <cell r="C830" t="str">
            <v>1.4.1.-1.2.</v>
          </cell>
          <cell r="D830" t="str">
            <v>Marie Curie Fellowships</v>
          </cell>
          <cell r="E830" t="str">
            <v>Evolution of plant mating systems: the influence of female choice</v>
          </cell>
          <cell r="F830">
            <v>71224</v>
          </cell>
          <cell r="G830">
            <v>71224</v>
          </cell>
          <cell r="H830">
            <v>37431</v>
          </cell>
          <cell r="I830">
            <v>1</v>
          </cell>
          <cell r="J830">
            <v>1</v>
          </cell>
          <cell r="K830" t="str">
            <v>Prime Contractor -Host</v>
          </cell>
          <cell r="L830" t="str">
            <v>NTNU</v>
          </cell>
          <cell r="M830" t="str">
            <v>Gloeshaugen</v>
          </cell>
          <cell r="N830" t="str">
            <v>7491</v>
          </cell>
          <cell r="O830" t="str">
            <v>TRONDHEIM</v>
          </cell>
          <cell r="P830" t="str">
            <v>NO</v>
          </cell>
          <cell r="R830">
            <v>71224</v>
          </cell>
          <cell r="S830">
            <v>0</v>
          </cell>
          <cell r="T830" t="str">
            <v>HES</v>
          </cell>
          <cell r="U830" t="str">
            <v>GOV</v>
          </cell>
          <cell r="V830" t="str">
            <v>HES</v>
          </cell>
        </row>
        <row r="831">
          <cell r="A831" t="str">
            <v>IHP</v>
          </cell>
          <cell r="B831" t="str">
            <v>HPMF-CT-2002-01561</v>
          </cell>
          <cell r="C831" t="str">
            <v>1.4.1.-1.2.</v>
          </cell>
          <cell r="D831" t="str">
            <v>Marie Curie Fellowships</v>
          </cell>
          <cell r="E831" t="str">
            <v>Reprogramming gene expression in normal and malignant cells.</v>
          </cell>
          <cell r="F831">
            <v>142648</v>
          </cell>
          <cell r="G831">
            <v>142648</v>
          </cell>
          <cell r="H831">
            <v>37453</v>
          </cell>
          <cell r="I831">
            <v>1</v>
          </cell>
          <cell r="J831">
            <v>1</v>
          </cell>
          <cell r="K831" t="str">
            <v>Prime Contractor -Host</v>
          </cell>
          <cell r="L831" t="str">
            <v>University of Oslo</v>
          </cell>
          <cell r="M831" t="str">
            <v>Problemveien 1</v>
          </cell>
          <cell r="N831" t="str">
            <v>0316</v>
          </cell>
          <cell r="O831" t="str">
            <v>OSLO</v>
          </cell>
          <cell r="P831" t="str">
            <v>NO</v>
          </cell>
          <cell r="Q831" t="str">
            <v>N/A</v>
          </cell>
          <cell r="R831">
            <v>142648</v>
          </cell>
          <cell r="S831">
            <v>0</v>
          </cell>
          <cell r="T831" t="str">
            <v>HES</v>
          </cell>
          <cell r="U831" t="str">
            <v>GOV</v>
          </cell>
          <cell r="V831" t="str">
            <v>HES</v>
          </cell>
        </row>
        <row r="832">
          <cell r="A832" t="str">
            <v>IHP</v>
          </cell>
          <cell r="B832" t="str">
            <v>HPMF-CT-2002-01852</v>
          </cell>
          <cell r="C832" t="str">
            <v>1.4.1.-1.2.</v>
          </cell>
          <cell r="D832" t="str">
            <v>Marie Curie Fellowships</v>
          </cell>
          <cell r="E832" t="str">
            <v>Ecological effects of climatic fluctuations in coupled marine-terrestrial systems.</v>
          </cell>
          <cell r="F832">
            <v>142748</v>
          </cell>
          <cell r="G832">
            <v>142748</v>
          </cell>
          <cell r="H832">
            <v>37539</v>
          </cell>
          <cell r="I832">
            <v>1</v>
          </cell>
          <cell r="J832">
            <v>1</v>
          </cell>
          <cell r="K832" t="str">
            <v>Prime Contractor -Host</v>
          </cell>
          <cell r="L832" t="str">
            <v>University of Oslo</v>
          </cell>
          <cell r="M832" t="str">
            <v>Problemveien 1</v>
          </cell>
          <cell r="N832" t="str">
            <v>0316</v>
          </cell>
          <cell r="O832" t="str">
            <v>OSLO</v>
          </cell>
          <cell r="P832" t="str">
            <v>NO</v>
          </cell>
          <cell r="Q832" t="str">
            <v>N/A</v>
          </cell>
          <cell r="R832">
            <v>142748</v>
          </cell>
          <cell r="S832">
            <v>142748</v>
          </cell>
          <cell r="T832" t="str">
            <v>HES</v>
          </cell>
          <cell r="U832" t="str">
            <v>GOV</v>
          </cell>
          <cell r="V832" t="str">
            <v>HES</v>
          </cell>
        </row>
        <row r="833">
          <cell r="A833" t="str">
            <v>IHP</v>
          </cell>
          <cell r="B833" t="str">
            <v>HPMI-CT-2002-00213</v>
          </cell>
          <cell r="C833" t="str">
            <v>1.4.1.-1.2.</v>
          </cell>
          <cell r="D833" t="str">
            <v>Marie Curie Fellowships</v>
          </cell>
          <cell r="E833" t="str">
            <v>Development of mono-fluorinated PCBs for use as internal standards for PCB monitoring</v>
          </cell>
          <cell r="F833">
            <v>169272</v>
          </cell>
          <cell r="G833">
            <v>169272</v>
          </cell>
          <cell r="H833">
            <v>37503</v>
          </cell>
          <cell r="I833">
            <v>1</v>
          </cell>
          <cell r="J833">
            <v>1</v>
          </cell>
          <cell r="K833" t="str">
            <v>Prime Contractor -Host</v>
          </cell>
          <cell r="L833" t="str">
            <v>CHIRON AS</v>
          </cell>
          <cell r="M833" t="str">
            <v>Stiklestadveien 1</v>
          </cell>
          <cell r="N833" t="str">
            <v>7041</v>
          </cell>
          <cell r="O833" t="str">
            <v>TRONDHEIM</v>
          </cell>
          <cell r="P833" t="str">
            <v>NO</v>
          </cell>
          <cell r="Q833" t="str">
            <v>N/A</v>
          </cell>
          <cell r="R833">
            <v>0</v>
          </cell>
          <cell r="S833">
            <v>0</v>
          </cell>
          <cell r="T833" t="str">
            <v>REC</v>
          </cell>
          <cell r="U833" t="str">
            <v>PRC</v>
          </cell>
          <cell r="V833" t="str">
            <v>RPR</v>
          </cell>
        </row>
        <row r="834">
          <cell r="A834" t="str">
            <v>IHP</v>
          </cell>
          <cell r="B834" t="str">
            <v>HPMT-CT-2000-00095</v>
          </cell>
          <cell r="C834" t="str">
            <v>1.4.1.-1.2.</v>
          </cell>
          <cell r="D834" t="str">
            <v>Marie Curie Fellowships</v>
          </cell>
          <cell r="E834" t="str">
            <v>Doctoral Training in Comparative Marine Molecular Biology</v>
          </cell>
          <cell r="F834">
            <v>285000</v>
          </cell>
          <cell r="G834">
            <v>285000</v>
          </cell>
          <cell r="H834">
            <v>36762</v>
          </cell>
          <cell r="I834">
            <v>1</v>
          </cell>
          <cell r="J834">
            <v>1</v>
          </cell>
          <cell r="K834" t="str">
            <v>Prime Contractor -Host</v>
          </cell>
          <cell r="L834" t="str">
            <v xml:space="preserve">University of Bergen </v>
          </cell>
          <cell r="M834" t="str">
            <v>Prof. Keysersgt. 8</v>
          </cell>
          <cell r="N834" t="str">
            <v>5020</v>
          </cell>
          <cell r="O834" t="str">
            <v>BERGEN</v>
          </cell>
          <cell r="P834" t="str">
            <v>NO</v>
          </cell>
          <cell r="Q834" t="str">
            <v>N/A</v>
          </cell>
          <cell r="R834">
            <v>0</v>
          </cell>
          <cell r="S834">
            <v>0</v>
          </cell>
          <cell r="T834" t="str">
            <v>HES</v>
          </cell>
          <cell r="U834" t="str">
            <v>GOV</v>
          </cell>
          <cell r="V834" t="str">
            <v>HES</v>
          </cell>
        </row>
        <row r="835">
          <cell r="A835" t="str">
            <v>IHP</v>
          </cell>
          <cell r="B835" t="str">
            <v>HPMT-CT-2000-00104</v>
          </cell>
          <cell r="C835" t="str">
            <v>1.4.1.-1.2.</v>
          </cell>
          <cell r="D835" t="str">
            <v>Marie Curie Fellowships</v>
          </cell>
          <cell r="E835" t="str">
            <v>Oslo Mathematics Doctoral Training Site</v>
          </cell>
          <cell r="F835">
            <v>250800</v>
          </cell>
          <cell r="G835">
            <v>250800</v>
          </cell>
          <cell r="H835">
            <v>36773</v>
          </cell>
          <cell r="I835">
            <v>1</v>
          </cell>
          <cell r="J835">
            <v>1</v>
          </cell>
          <cell r="K835" t="str">
            <v>Prime Contractor -Host</v>
          </cell>
          <cell r="L835" t="str">
            <v>University of Oslo</v>
          </cell>
          <cell r="M835" t="str">
            <v>Problemveien 1</v>
          </cell>
          <cell r="N835" t="str">
            <v>0316</v>
          </cell>
          <cell r="O835" t="str">
            <v>OSLO</v>
          </cell>
          <cell r="P835" t="str">
            <v>NO</v>
          </cell>
          <cell r="Q835" t="str">
            <v>N/A</v>
          </cell>
          <cell r="R835">
            <v>0</v>
          </cell>
          <cell r="S835">
            <v>0</v>
          </cell>
          <cell r="T835" t="str">
            <v>HES</v>
          </cell>
          <cell r="U835" t="str">
            <v>GOV</v>
          </cell>
          <cell r="V835" t="str">
            <v>HES</v>
          </cell>
        </row>
        <row r="836">
          <cell r="A836" t="str">
            <v>IHP</v>
          </cell>
          <cell r="B836" t="str">
            <v>HPMT-CT-2000-00154</v>
          </cell>
          <cell r="C836" t="str">
            <v>1.4.1.-1.2.</v>
          </cell>
          <cell r="D836" t="str">
            <v>Marie Curie Fellowships</v>
          </cell>
          <cell r="E836" t="str">
            <v>Bergen Training Center_x000D_
for Theoretical and Computational Physics</v>
          </cell>
          <cell r="F836">
            <v>242000</v>
          </cell>
          <cell r="G836">
            <v>242000</v>
          </cell>
          <cell r="H836">
            <v>36756</v>
          </cell>
          <cell r="I836">
            <v>1</v>
          </cell>
          <cell r="J836">
            <v>1</v>
          </cell>
          <cell r="K836" t="str">
            <v>Prime Contractor -Host</v>
          </cell>
          <cell r="L836" t="str">
            <v xml:space="preserve">University of Bergen </v>
          </cell>
          <cell r="M836" t="str">
            <v>Prof. Keysersgt. 8</v>
          </cell>
          <cell r="N836" t="str">
            <v>5020</v>
          </cell>
          <cell r="O836" t="str">
            <v>BERGEN</v>
          </cell>
          <cell r="P836" t="str">
            <v>NO</v>
          </cell>
          <cell r="Q836" t="str">
            <v>N/A</v>
          </cell>
          <cell r="R836">
            <v>0</v>
          </cell>
          <cell r="S836">
            <v>0</v>
          </cell>
          <cell r="T836" t="str">
            <v>HES</v>
          </cell>
          <cell r="U836" t="str">
            <v>GOV</v>
          </cell>
          <cell r="V836" t="str">
            <v>HES</v>
          </cell>
        </row>
        <row r="837">
          <cell r="A837" t="str">
            <v>IHP</v>
          </cell>
          <cell r="B837" t="str">
            <v>HPMT-CT-2000-00212</v>
          </cell>
          <cell r="C837" t="str">
            <v>1.4.1.-1.2.</v>
          </cell>
          <cell r="D837" t="str">
            <v>Marie Curie Fellowships</v>
          </cell>
          <cell r="E837" t="str">
            <v>Quantitative palaeoecology and ecology in northern and arctic areas</v>
          </cell>
          <cell r="F837">
            <v>60000</v>
          </cell>
          <cell r="G837">
            <v>60000</v>
          </cell>
          <cell r="H837">
            <v>36851</v>
          </cell>
          <cell r="I837">
            <v>1</v>
          </cell>
          <cell r="J837">
            <v>1</v>
          </cell>
          <cell r="K837" t="str">
            <v>Prime Contractor -Host</v>
          </cell>
          <cell r="L837" t="str">
            <v xml:space="preserve">University of Bergen </v>
          </cell>
          <cell r="M837" t="str">
            <v>Prof. Keysersgt. 8</v>
          </cell>
          <cell r="N837" t="str">
            <v>5020</v>
          </cell>
          <cell r="O837" t="str">
            <v>BERGEN</v>
          </cell>
          <cell r="P837" t="str">
            <v>NO</v>
          </cell>
          <cell r="Q837" t="str">
            <v>N/A</v>
          </cell>
          <cell r="R837">
            <v>0</v>
          </cell>
          <cell r="S837">
            <v>0</v>
          </cell>
          <cell r="T837" t="str">
            <v>HES</v>
          </cell>
          <cell r="U837" t="str">
            <v>GOV</v>
          </cell>
          <cell r="V837" t="str">
            <v>HES</v>
          </cell>
        </row>
        <row r="838">
          <cell r="A838" t="str">
            <v>IHP</v>
          </cell>
          <cell r="B838" t="str">
            <v>HPMT-CT-2001-00260</v>
          </cell>
          <cell r="C838" t="str">
            <v>1.4.1.-1.2.</v>
          </cell>
          <cell r="D838" t="str">
            <v>Marie Curie Fellowships</v>
          </cell>
          <cell r="E838" t="str">
            <v>Fast and secure communication</v>
          </cell>
          <cell r="F838">
            <v>145200</v>
          </cell>
          <cell r="G838">
            <v>145200</v>
          </cell>
          <cell r="H838">
            <v>37279</v>
          </cell>
          <cell r="I838">
            <v>1</v>
          </cell>
          <cell r="J838">
            <v>1</v>
          </cell>
          <cell r="K838" t="str">
            <v>Prime Contractor -Host</v>
          </cell>
          <cell r="L838" t="str">
            <v xml:space="preserve">University of Bergen </v>
          </cell>
          <cell r="M838" t="str">
            <v>Prof. Keysersgt. 8</v>
          </cell>
          <cell r="N838" t="str">
            <v>5020</v>
          </cell>
          <cell r="O838" t="str">
            <v>BERGEN</v>
          </cell>
          <cell r="P838" t="str">
            <v>NO</v>
          </cell>
          <cell r="Q838" t="str">
            <v>N/A</v>
          </cell>
          <cell r="R838">
            <v>66000</v>
          </cell>
          <cell r="S838">
            <v>0</v>
          </cell>
          <cell r="T838" t="str">
            <v>HES</v>
          </cell>
          <cell r="U838" t="str">
            <v>GOV</v>
          </cell>
          <cell r="V838" t="str">
            <v>HES</v>
          </cell>
        </row>
        <row r="839">
          <cell r="A839" t="str">
            <v>IHP</v>
          </cell>
          <cell r="B839" t="str">
            <v>HPMT-CT-2001-00267</v>
          </cell>
          <cell r="C839" t="str">
            <v>1.4.1.-1.2.</v>
          </cell>
          <cell r="D839" t="str">
            <v>Marie Curie Fellowships</v>
          </cell>
          <cell r="E839" t="str">
            <v>Bergen Advanced Training Site in MULTilingual Tools</v>
          </cell>
          <cell r="F839">
            <v>88000</v>
          </cell>
          <cell r="G839">
            <v>88000</v>
          </cell>
          <cell r="H839">
            <v>37279</v>
          </cell>
          <cell r="I839">
            <v>1</v>
          </cell>
          <cell r="J839">
            <v>1</v>
          </cell>
          <cell r="K839" t="str">
            <v>Prime Contractor -Host</v>
          </cell>
          <cell r="L839" t="str">
            <v xml:space="preserve">University of Bergen </v>
          </cell>
          <cell r="M839" t="str">
            <v>Prof. Keysersgt. 8</v>
          </cell>
          <cell r="N839" t="str">
            <v>5020</v>
          </cell>
          <cell r="O839" t="str">
            <v>BERGEN</v>
          </cell>
          <cell r="P839" t="str">
            <v>NO</v>
          </cell>
          <cell r="Q839" t="str">
            <v>N/A</v>
          </cell>
          <cell r="R839">
            <v>40000</v>
          </cell>
          <cell r="S839">
            <v>0</v>
          </cell>
          <cell r="T839" t="str">
            <v>HES</v>
          </cell>
          <cell r="U839" t="str">
            <v>GOV</v>
          </cell>
          <cell r="V839" t="str">
            <v>HES</v>
          </cell>
        </row>
        <row r="840">
          <cell r="A840" t="str">
            <v>IHP</v>
          </cell>
          <cell r="B840" t="str">
            <v>HPMT-CT-2001-00299</v>
          </cell>
          <cell r="C840" t="str">
            <v>1.4.1.-1.2.</v>
          </cell>
          <cell r="D840" t="str">
            <v>Marie Curie Fellowships</v>
          </cell>
          <cell r="E840" t="str">
            <v>Reliability, Safety and Security Studies</v>
          </cell>
          <cell r="F840">
            <v>300000</v>
          </cell>
          <cell r="G840">
            <v>300000</v>
          </cell>
          <cell r="H840">
            <v>37244</v>
          </cell>
          <cell r="I840">
            <v>1</v>
          </cell>
          <cell r="J840">
            <v>1</v>
          </cell>
          <cell r="K840" t="str">
            <v>Prime Contractor -Host</v>
          </cell>
          <cell r="L840" t="str">
            <v>NTNU</v>
          </cell>
          <cell r="M840" t="str">
            <v>Gloeshaugen</v>
          </cell>
          <cell r="N840" t="str">
            <v>7491</v>
          </cell>
          <cell r="O840" t="str">
            <v>TRONDHEIM</v>
          </cell>
          <cell r="P840" t="str">
            <v>NO</v>
          </cell>
          <cell r="R840">
            <v>156000</v>
          </cell>
          <cell r="S840">
            <v>0</v>
          </cell>
          <cell r="T840" t="str">
            <v>HES</v>
          </cell>
          <cell r="U840" t="str">
            <v>GOV</v>
          </cell>
          <cell r="V840" t="str">
            <v>HES</v>
          </cell>
        </row>
        <row r="841">
          <cell r="A841" t="str">
            <v>IHP</v>
          </cell>
          <cell r="B841" t="str">
            <v>HPMT-CT-2001-00300</v>
          </cell>
          <cell r="C841" t="str">
            <v>1.4.1.-1.2.</v>
          </cell>
          <cell r="D841" t="str">
            <v>Marie Curie Fellowships</v>
          </cell>
          <cell r="E841" t="str">
            <v>System-on-Chip Design for Smart Applications</v>
          </cell>
          <cell r="F841">
            <v>112500</v>
          </cell>
          <cell r="G841">
            <v>112500</v>
          </cell>
          <cell r="H841">
            <v>37279</v>
          </cell>
          <cell r="I841">
            <v>1</v>
          </cell>
          <cell r="J841">
            <v>1</v>
          </cell>
          <cell r="K841" t="str">
            <v>Prime Contractor -Host</v>
          </cell>
          <cell r="L841" t="str">
            <v>NTNU</v>
          </cell>
          <cell r="M841" t="str">
            <v>Gloeshaugen</v>
          </cell>
          <cell r="N841" t="str">
            <v>7491</v>
          </cell>
          <cell r="O841" t="str">
            <v>TRONDHEIM</v>
          </cell>
          <cell r="P841" t="str">
            <v>NO</v>
          </cell>
          <cell r="R841">
            <v>58500</v>
          </cell>
          <cell r="S841">
            <v>0</v>
          </cell>
          <cell r="T841" t="str">
            <v>HES</v>
          </cell>
          <cell r="U841" t="str">
            <v>GOV</v>
          </cell>
          <cell r="V841" t="str">
            <v>HES</v>
          </cell>
        </row>
        <row r="842">
          <cell r="A842" t="str">
            <v>IHP</v>
          </cell>
          <cell r="B842" t="str">
            <v>HPMT-CT-2001-00301</v>
          </cell>
          <cell r="C842" t="str">
            <v>1.4.1.-1.2.</v>
          </cell>
          <cell r="D842" t="str">
            <v>Marie Curie Fellowships</v>
          </cell>
          <cell r="E842" t="str">
            <v>Fish value added food chain</v>
          </cell>
          <cell r="F842">
            <v>120000</v>
          </cell>
          <cell r="G842">
            <v>120000</v>
          </cell>
          <cell r="H842">
            <v>37315</v>
          </cell>
          <cell r="I842">
            <v>1</v>
          </cell>
          <cell r="J842">
            <v>1</v>
          </cell>
          <cell r="K842" t="str">
            <v>Prime Contractor -Host</v>
          </cell>
          <cell r="L842" t="str">
            <v>NTNU</v>
          </cell>
          <cell r="M842" t="str">
            <v>Gloeshaugen</v>
          </cell>
          <cell r="N842" t="str">
            <v>7491</v>
          </cell>
          <cell r="O842" t="str">
            <v>TRONDHEIM</v>
          </cell>
          <cell r="P842" t="str">
            <v>NO</v>
          </cell>
          <cell r="R842">
            <v>4800</v>
          </cell>
          <cell r="S842">
            <v>0</v>
          </cell>
          <cell r="T842" t="str">
            <v>HES</v>
          </cell>
          <cell r="U842" t="str">
            <v>GOV</v>
          </cell>
          <cell r="V842" t="str">
            <v>HES</v>
          </cell>
        </row>
        <row r="843">
          <cell r="A843" t="str">
            <v>IHP</v>
          </cell>
          <cell r="B843" t="str">
            <v>HPMT-CT-2001-00302</v>
          </cell>
          <cell r="C843" t="str">
            <v>1.4.1.-1.2.</v>
          </cell>
          <cell r="D843" t="str">
            <v>Marie Curie Fellowships</v>
          </cell>
          <cell r="E843" t="str">
            <v>The Surface as a Catalyst/Barrier to Chemical and Physical Processes</v>
          </cell>
          <cell r="F843">
            <v>180000</v>
          </cell>
          <cell r="G843">
            <v>180000</v>
          </cell>
          <cell r="H843">
            <v>37288</v>
          </cell>
          <cell r="I843">
            <v>1</v>
          </cell>
          <cell r="J843">
            <v>1</v>
          </cell>
          <cell r="K843" t="str">
            <v>Prime Contractor -Host</v>
          </cell>
          <cell r="L843" t="str">
            <v>NTNU</v>
          </cell>
          <cell r="M843" t="str">
            <v>Gloeshaugen</v>
          </cell>
          <cell r="N843" t="str">
            <v>7491</v>
          </cell>
          <cell r="O843" t="str">
            <v>TRONDHEIM</v>
          </cell>
          <cell r="P843" t="str">
            <v>NO</v>
          </cell>
          <cell r="R843">
            <v>93600</v>
          </cell>
          <cell r="S843">
            <v>0</v>
          </cell>
          <cell r="T843" t="str">
            <v>HES</v>
          </cell>
          <cell r="U843" t="str">
            <v>GOV</v>
          </cell>
          <cell r="V843" t="str">
            <v>HES</v>
          </cell>
        </row>
        <row r="844">
          <cell r="A844" t="str">
            <v>IHP</v>
          </cell>
          <cell r="B844" t="str">
            <v>HPMT-CT-2001-00303</v>
          </cell>
          <cell r="C844" t="str">
            <v>1.4.1.-1.2.</v>
          </cell>
          <cell r="D844" t="str">
            <v>Marie Curie Fellowships</v>
          </cell>
          <cell r="E844" t="str">
            <v>Multiphase Flow Training Site</v>
          </cell>
          <cell r="F844">
            <v>300000</v>
          </cell>
          <cell r="G844">
            <v>300000</v>
          </cell>
          <cell r="H844">
            <v>37568</v>
          </cell>
          <cell r="I844">
            <v>1</v>
          </cell>
          <cell r="J844">
            <v>1</v>
          </cell>
          <cell r="K844" t="str">
            <v>Prime Contractor -Host</v>
          </cell>
          <cell r="L844" t="str">
            <v>NTNU</v>
          </cell>
          <cell r="M844" t="str">
            <v>Gloeshaugen</v>
          </cell>
          <cell r="N844" t="str">
            <v>7491</v>
          </cell>
          <cell r="O844" t="str">
            <v>TRONDHEIM</v>
          </cell>
          <cell r="P844" t="str">
            <v>NO</v>
          </cell>
          <cell r="R844">
            <v>156000</v>
          </cell>
          <cell r="S844">
            <v>0</v>
          </cell>
          <cell r="T844" t="str">
            <v>HES</v>
          </cell>
          <cell r="U844" t="str">
            <v>GOV</v>
          </cell>
          <cell r="V844" t="str">
            <v>HES</v>
          </cell>
        </row>
        <row r="845">
          <cell r="A845" t="str">
            <v>IHP</v>
          </cell>
          <cell r="B845" t="str">
            <v>HPMT-CT-2001-00304</v>
          </cell>
          <cell r="C845" t="str">
            <v>1.4.1.-1.2.</v>
          </cell>
          <cell r="D845" t="str">
            <v>Marie Curie Fellowships</v>
          </cell>
          <cell r="E845" t="str">
            <v>New eco-efficient drying technologies for quality and health dried products</v>
          </cell>
          <cell r="F845">
            <v>135000</v>
          </cell>
          <cell r="G845">
            <v>135000</v>
          </cell>
          <cell r="H845">
            <v>37244</v>
          </cell>
          <cell r="I845">
            <v>1</v>
          </cell>
          <cell r="J845">
            <v>1</v>
          </cell>
          <cell r="K845" t="str">
            <v>Prime Contractor -Host</v>
          </cell>
          <cell r="L845" t="str">
            <v>NTNU</v>
          </cell>
          <cell r="M845" t="str">
            <v>Gloeshaugen</v>
          </cell>
          <cell r="N845" t="str">
            <v>7491</v>
          </cell>
          <cell r="O845" t="str">
            <v>TRONDHEIM</v>
          </cell>
          <cell r="P845" t="str">
            <v>NO</v>
          </cell>
          <cell r="R845">
            <v>70200</v>
          </cell>
          <cell r="S845">
            <v>0</v>
          </cell>
          <cell r="T845" t="str">
            <v>HES</v>
          </cell>
          <cell r="U845" t="str">
            <v>GOV</v>
          </cell>
          <cell r="V845" t="str">
            <v>HES</v>
          </cell>
        </row>
        <row r="846">
          <cell r="A846" t="str">
            <v>IHP</v>
          </cell>
          <cell r="B846" t="str">
            <v>HPMT-CT-2001-00305</v>
          </cell>
          <cell r="C846" t="str">
            <v>1.4.1.-1.2.</v>
          </cell>
          <cell r="D846" t="str">
            <v>Marie Curie Fellowships</v>
          </cell>
          <cell r="E846" t="str">
            <v>Recycling light metals for high value-added use</v>
          </cell>
          <cell r="F846">
            <v>300000</v>
          </cell>
          <cell r="G846">
            <v>300000</v>
          </cell>
          <cell r="H846">
            <v>37517</v>
          </cell>
          <cell r="I846">
            <v>1</v>
          </cell>
          <cell r="J846">
            <v>1</v>
          </cell>
          <cell r="K846" t="str">
            <v>Prime Contractor -Host</v>
          </cell>
          <cell r="L846" t="str">
            <v>NTNU</v>
          </cell>
          <cell r="M846" t="str">
            <v>Gloeshaugen</v>
          </cell>
          <cell r="N846" t="str">
            <v>7491</v>
          </cell>
          <cell r="O846" t="str">
            <v>TRONDHEIM</v>
          </cell>
          <cell r="P846" t="str">
            <v>NO</v>
          </cell>
          <cell r="R846">
            <v>156000</v>
          </cell>
          <cell r="S846">
            <v>0</v>
          </cell>
          <cell r="T846" t="str">
            <v>HES</v>
          </cell>
          <cell r="U846" t="str">
            <v>GOV</v>
          </cell>
          <cell r="V846" t="str">
            <v>HES</v>
          </cell>
        </row>
        <row r="847">
          <cell r="A847" t="str">
            <v>IHP</v>
          </cell>
          <cell r="B847" t="str">
            <v>HPMT-CT-2001-00309</v>
          </cell>
          <cell r="C847" t="str">
            <v>1.4.1.-1.2.</v>
          </cell>
          <cell r="D847" t="str">
            <v>Marie Curie Fellowships</v>
          </cell>
          <cell r="E847" t="str">
            <v>Eco-efficient design and control of environmentally-friendly chemical reactors and processes.</v>
          </cell>
          <cell r="F847">
            <v>211200</v>
          </cell>
          <cell r="G847">
            <v>211200</v>
          </cell>
          <cell r="H847">
            <v>37315</v>
          </cell>
          <cell r="I847">
            <v>1</v>
          </cell>
          <cell r="J847">
            <v>1</v>
          </cell>
          <cell r="K847" t="str">
            <v>Prime Contractor -Host</v>
          </cell>
          <cell r="L847" t="str">
            <v>NTNU</v>
          </cell>
          <cell r="M847" t="str">
            <v>Gloeshaugen</v>
          </cell>
          <cell r="N847" t="str">
            <v>7491</v>
          </cell>
          <cell r="O847" t="str">
            <v>TRONDHEIM</v>
          </cell>
          <cell r="P847" t="str">
            <v>NO</v>
          </cell>
          <cell r="R847">
            <v>96000</v>
          </cell>
          <cell r="S847">
            <v>0</v>
          </cell>
          <cell r="T847" t="str">
            <v>HES</v>
          </cell>
          <cell r="U847" t="str">
            <v>GOV</v>
          </cell>
          <cell r="V847" t="str">
            <v>HES</v>
          </cell>
        </row>
        <row r="848">
          <cell r="A848" t="str">
            <v>IHP</v>
          </cell>
          <cell r="B848" t="str">
            <v>HPMT-CT-2001-00382</v>
          </cell>
          <cell r="C848" t="str">
            <v>1.4.1.-1.2.</v>
          </cell>
          <cell r="D848" t="str">
            <v>Marie Curie Fellowships</v>
          </cell>
          <cell r="E848" t="str">
            <v>Marine Cybernetics - Modelling and control of hydroelastic structures</v>
          </cell>
          <cell r="F848">
            <v>176000</v>
          </cell>
          <cell r="G848">
            <v>176000</v>
          </cell>
          <cell r="H848">
            <v>37277</v>
          </cell>
          <cell r="I848">
            <v>1</v>
          </cell>
          <cell r="J848">
            <v>1</v>
          </cell>
          <cell r="K848" t="str">
            <v>Prime Contractor -Host</v>
          </cell>
          <cell r="L848" t="str">
            <v>NTNU</v>
          </cell>
          <cell r="M848" t="str">
            <v>Gloeshaugen</v>
          </cell>
          <cell r="N848" t="str">
            <v>7491</v>
          </cell>
          <cell r="O848" t="str">
            <v>TRONDHEIM</v>
          </cell>
          <cell r="P848" t="str">
            <v>NO</v>
          </cell>
          <cell r="R848">
            <v>80000</v>
          </cell>
          <cell r="S848">
            <v>0</v>
          </cell>
          <cell r="T848" t="str">
            <v>HES</v>
          </cell>
          <cell r="U848" t="str">
            <v>GOV</v>
          </cell>
          <cell r="V848" t="str">
            <v>HES</v>
          </cell>
        </row>
        <row r="849">
          <cell r="A849" t="str">
            <v>IHP</v>
          </cell>
          <cell r="B849" t="str">
            <v>HPMT-CT-2001-00406</v>
          </cell>
          <cell r="C849" t="str">
            <v>1.4.1.-1.2.</v>
          </cell>
          <cell r="D849" t="str">
            <v>Marie Curie Fellowships</v>
          </cell>
          <cell r="E849" t="str">
            <v>Training Site in : Basic mechanisms of amino acid neurotransmission</v>
          </cell>
          <cell r="F849">
            <v>250000</v>
          </cell>
          <cell r="G849">
            <v>250000</v>
          </cell>
          <cell r="H849">
            <v>37342</v>
          </cell>
          <cell r="I849">
            <v>1</v>
          </cell>
          <cell r="J849">
            <v>1</v>
          </cell>
          <cell r="K849" t="str">
            <v>Prime Contractor -Host</v>
          </cell>
          <cell r="L849" t="str">
            <v>University of Oslo</v>
          </cell>
          <cell r="M849" t="str">
            <v>Problemveien 1</v>
          </cell>
          <cell r="N849" t="str">
            <v>0316</v>
          </cell>
          <cell r="O849" t="str">
            <v>OSLO</v>
          </cell>
          <cell r="P849" t="str">
            <v>NO</v>
          </cell>
          <cell r="Q849" t="str">
            <v>N/A</v>
          </cell>
          <cell r="R849">
            <v>130000</v>
          </cell>
          <cell r="S849">
            <v>0</v>
          </cell>
          <cell r="T849" t="str">
            <v>HES</v>
          </cell>
          <cell r="U849" t="str">
            <v>GOV</v>
          </cell>
          <cell r="V849" t="str">
            <v>HES</v>
          </cell>
        </row>
        <row r="850">
          <cell r="A850" t="str">
            <v>IHP</v>
          </cell>
          <cell r="B850" t="str">
            <v>HPMT-CT-2001-00424</v>
          </cell>
          <cell r="C850" t="str">
            <v>1.4.1.-1.2.</v>
          </cell>
          <cell r="D850" t="str">
            <v>Marie Curie Fellowships</v>
          </cell>
          <cell r="E850" t="str">
            <v>Ecology, dynamics and use of marine plankton</v>
          </cell>
          <cell r="F850">
            <v>240000</v>
          </cell>
          <cell r="G850">
            <v>240000</v>
          </cell>
          <cell r="H850">
            <v>37279</v>
          </cell>
          <cell r="I850">
            <v>1</v>
          </cell>
          <cell r="J850">
            <v>1</v>
          </cell>
          <cell r="K850" t="str">
            <v>Prime Contractor -Host</v>
          </cell>
          <cell r="L850" t="str">
            <v>NTNU</v>
          </cell>
          <cell r="M850" t="str">
            <v>Gloeshaugen</v>
          </cell>
          <cell r="N850" t="str">
            <v>7491</v>
          </cell>
          <cell r="O850" t="str">
            <v>TRONDHEIM</v>
          </cell>
          <cell r="P850" t="str">
            <v>NO</v>
          </cell>
          <cell r="R850">
            <v>124800</v>
          </cell>
          <cell r="S850">
            <v>0</v>
          </cell>
          <cell r="T850" t="str">
            <v>HES</v>
          </cell>
          <cell r="U850" t="str">
            <v>GOV</v>
          </cell>
          <cell r="V850" t="str">
            <v>HES</v>
          </cell>
        </row>
        <row r="851">
          <cell r="A851" t="str">
            <v>IHP</v>
          </cell>
          <cell r="B851" t="str">
            <v>HPRI-CT-1999-00002</v>
          </cell>
          <cell r="C851" t="str">
            <v>1.4.1.-2.</v>
          </cell>
          <cell r="D851" t="str">
            <v>Access to Research Infrastructures</v>
          </cell>
          <cell r="E851" t="str">
            <v>The Artic Lidar Observatory for Middel Atmosphere Resaerch (Alomar)</v>
          </cell>
          <cell r="F851">
            <v>600000</v>
          </cell>
          <cell r="G851">
            <v>600000</v>
          </cell>
          <cell r="H851">
            <v>36543</v>
          </cell>
          <cell r="I851">
            <v>1</v>
          </cell>
          <cell r="J851">
            <v>1</v>
          </cell>
          <cell r="K851" t="str">
            <v>Prime Contractor</v>
          </cell>
          <cell r="L851" t="str">
            <v>NORSK ROMSENTER</v>
          </cell>
          <cell r="N851" t="str">
            <v>0212</v>
          </cell>
          <cell r="O851" t="str">
            <v>OSLO</v>
          </cell>
          <cell r="P851" t="str">
            <v>NO</v>
          </cell>
          <cell r="Q851" t="str">
            <v>N/A</v>
          </cell>
          <cell r="R851">
            <v>600000</v>
          </cell>
          <cell r="S851">
            <v>600000</v>
          </cell>
          <cell r="T851" t="str">
            <v>REC</v>
          </cell>
          <cell r="U851" t="str">
            <v>GOV</v>
          </cell>
          <cell r="V851" t="str">
            <v>RPU</v>
          </cell>
        </row>
        <row r="852">
          <cell r="A852" t="str">
            <v>IHP</v>
          </cell>
          <cell r="B852" t="str">
            <v>HPRI-CT-1999-00056</v>
          </cell>
          <cell r="C852" t="str">
            <v>1.4.1.-2.</v>
          </cell>
          <cell r="D852" t="str">
            <v>Access to Research Infrastructures</v>
          </cell>
          <cell r="E852" t="str">
            <v>Bergen Marine Food Chain Research Infrastructure</v>
          </cell>
          <cell r="F852">
            <v>900000</v>
          </cell>
          <cell r="G852">
            <v>900000</v>
          </cell>
          <cell r="H852">
            <v>36522</v>
          </cell>
          <cell r="I852">
            <v>1</v>
          </cell>
          <cell r="J852">
            <v>1</v>
          </cell>
          <cell r="K852" t="str">
            <v>Prime Contractor</v>
          </cell>
          <cell r="L852" t="str">
            <v xml:space="preserve">University of Bergen </v>
          </cell>
          <cell r="M852" t="str">
            <v>Prof. Keysersgt. 8</v>
          </cell>
          <cell r="N852" t="str">
            <v>5020</v>
          </cell>
          <cell r="O852" t="str">
            <v>BERGEN</v>
          </cell>
          <cell r="P852" t="str">
            <v>NO</v>
          </cell>
          <cell r="Q852" t="str">
            <v>N/A</v>
          </cell>
          <cell r="R852">
            <v>900000</v>
          </cell>
          <cell r="S852">
            <v>900000</v>
          </cell>
          <cell r="T852" t="str">
            <v>HES</v>
          </cell>
          <cell r="U852" t="str">
            <v>GOV</v>
          </cell>
          <cell r="V852" t="str">
            <v>HES</v>
          </cell>
        </row>
        <row r="853">
          <cell r="A853" t="str">
            <v>IHP</v>
          </cell>
          <cell r="B853" t="str">
            <v>HPRI-CT-1999-00057</v>
          </cell>
          <cell r="C853" t="str">
            <v>1.4.1.-2.</v>
          </cell>
          <cell r="D853" t="str">
            <v>Access to Research Infrastructures</v>
          </cell>
          <cell r="E853" t="str">
            <v>NY-Aalesund Internation Artci Environmental Research and Monitoring Facility</v>
          </cell>
          <cell r="F853">
            <v>1200000</v>
          </cell>
          <cell r="G853">
            <v>1200000</v>
          </cell>
          <cell r="H853">
            <v>36572</v>
          </cell>
          <cell r="I853">
            <v>1</v>
          </cell>
          <cell r="J853">
            <v>1</v>
          </cell>
          <cell r="K853" t="str">
            <v>Prime Contractor</v>
          </cell>
          <cell r="L853" t="str">
            <v xml:space="preserve">University of Bergen </v>
          </cell>
          <cell r="M853" t="str">
            <v>Hjalmar Johansens G. 14</v>
          </cell>
          <cell r="N853" t="str">
            <v>9296</v>
          </cell>
          <cell r="O853" t="str">
            <v>TROMSOE</v>
          </cell>
          <cell r="P853" t="str">
            <v>NO</v>
          </cell>
          <cell r="R853">
            <v>1200000</v>
          </cell>
          <cell r="S853">
            <v>1200000</v>
          </cell>
          <cell r="T853" t="str">
            <v>REC</v>
          </cell>
          <cell r="U853" t="str">
            <v>GOV</v>
          </cell>
          <cell r="V853" t="str">
            <v>RPU</v>
          </cell>
        </row>
        <row r="854">
          <cell r="A854" t="str">
            <v>IHP</v>
          </cell>
          <cell r="B854" t="str">
            <v>HPRI-CT-1999-00060</v>
          </cell>
          <cell r="C854" t="str">
            <v>1.4.1.-2.</v>
          </cell>
          <cell r="D854" t="str">
            <v>Access to Research Infrastructures</v>
          </cell>
          <cell r="E854" t="str">
            <v>Trondheim Marine Systems</v>
          </cell>
          <cell r="F854">
            <v>900000</v>
          </cell>
          <cell r="G854">
            <v>900000</v>
          </cell>
          <cell r="H854">
            <v>36523</v>
          </cell>
          <cell r="I854">
            <v>1</v>
          </cell>
          <cell r="J854">
            <v>1</v>
          </cell>
          <cell r="K854" t="str">
            <v>Prime Contractor</v>
          </cell>
          <cell r="L854" t="str">
            <v xml:space="preserve">University of Bergen </v>
          </cell>
          <cell r="M854" t="str">
            <v>Gloeshaugen</v>
          </cell>
          <cell r="N854" t="str">
            <v>7491</v>
          </cell>
          <cell r="O854" t="str">
            <v>TRONDHEIM</v>
          </cell>
          <cell r="P854" t="str">
            <v>NO</v>
          </cell>
          <cell r="R854">
            <v>900000</v>
          </cell>
          <cell r="S854">
            <v>900000</v>
          </cell>
          <cell r="T854" t="str">
            <v>HES</v>
          </cell>
          <cell r="U854" t="str">
            <v>GOV</v>
          </cell>
          <cell r="V854" t="str">
            <v>HES</v>
          </cell>
        </row>
        <row r="855">
          <cell r="A855" t="str">
            <v>IHP</v>
          </cell>
          <cell r="B855" t="str">
            <v>HPRI-CT-1999-00091</v>
          </cell>
          <cell r="C855" t="str">
            <v>1.4.1.-2.</v>
          </cell>
          <cell r="D855" t="str">
            <v>Access to Research Infrastructures</v>
          </cell>
          <cell r="E855" t="str">
            <v>SINTEF Multiphase Flow Laboratory</v>
          </cell>
          <cell r="F855">
            <v>807700</v>
          </cell>
          <cell r="G855">
            <v>807700</v>
          </cell>
          <cell r="H855">
            <v>36559</v>
          </cell>
          <cell r="I855">
            <v>2</v>
          </cell>
          <cell r="J855">
            <v>2</v>
          </cell>
          <cell r="K855" t="str">
            <v>Principal Contractor</v>
          </cell>
          <cell r="L855" t="str">
            <v xml:space="preserve">University of Bergen </v>
          </cell>
          <cell r="M855" t="str">
            <v>Strindveien  4</v>
          </cell>
          <cell r="N855" t="str">
            <v>7465</v>
          </cell>
          <cell r="O855" t="str">
            <v>TRONDHEIM</v>
          </cell>
          <cell r="P855" t="str">
            <v>NO</v>
          </cell>
          <cell r="R855">
            <v>807700</v>
          </cell>
          <cell r="S855">
            <v>807700</v>
          </cell>
          <cell r="T855" t="str">
            <v>REC</v>
          </cell>
          <cell r="U855" t="str">
            <v>PRC</v>
          </cell>
          <cell r="V855" t="str">
            <v>RPR</v>
          </cell>
        </row>
        <row r="856">
          <cell r="A856" t="str">
            <v>IHP</v>
          </cell>
          <cell r="B856" t="str">
            <v>HPRI-CT-1999-00091</v>
          </cell>
          <cell r="C856" t="str">
            <v>1.4.1.-2.</v>
          </cell>
          <cell r="D856" t="str">
            <v>Access to Research Infrastructures</v>
          </cell>
          <cell r="E856" t="str">
            <v>SINTEF Multiphase Flow Laboratory</v>
          </cell>
          <cell r="F856">
            <v>807700</v>
          </cell>
          <cell r="G856">
            <v>807700</v>
          </cell>
          <cell r="H856">
            <v>36559</v>
          </cell>
          <cell r="I856">
            <v>2</v>
          </cell>
          <cell r="J856">
            <v>2</v>
          </cell>
          <cell r="K856" t="str">
            <v>Prime Contractor</v>
          </cell>
          <cell r="L856" t="str">
            <v xml:space="preserve">University of Bergen </v>
          </cell>
          <cell r="M856" t="str">
            <v>S.P. Andersens vei 15 B</v>
          </cell>
          <cell r="N856" t="str">
            <v>7034</v>
          </cell>
          <cell r="O856" t="str">
            <v>TRONDHEIM</v>
          </cell>
          <cell r="P856" t="str">
            <v>NO</v>
          </cell>
          <cell r="Q856" t="str">
            <v>N/A</v>
          </cell>
          <cell r="R856">
            <v>807700</v>
          </cell>
          <cell r="S856">
            <v>807700</v>
          </cell>
          <cell r="T856" t="str">
            <v>REC</v>
          </cell>
          <cell r="U856" t="str">
            <v>PRC</v>
          </cell>
          <cell r="V856" t="str">
            <v>RPR</v>
          </cell>
        </row>
        <row r="857">
          <cell r="A857" t="str">
            <v>IHP</v>
          </cell>
          <cell r="B857" t="str">
            <v>HPRI-CT-1999-00094</v>
          </cell>
          <cell r="C857" t="str">
            <v>1.4.1.-2.</v>
          </cell>
          <cell r="D857" t="str">
            <v>Access to Research Infrastructures</v>
          </cell>
          <cell r="E857" t="str">
            <v>Bergen Computational Physics Laboratory</v>
          </cell>
          <cell r="F857">
            <v>396000</v>
          </cell>
          <cell r="G857">
            <v>396000</v>
          </cell>
          <cell r="H857">
            <v>36543</v>
          </cell>
          <cell r="I857">
            <v>1</v>
          </cell>
          <cell r="J857">
            <v>1</v>
          </cell>
          <cell r="K857" t="str">
            <v>Prime Contractor</v>
          </cell>
          <cell r="L857" t="str">
            <v xml:space="preserve">University of Bergen </v>
          </cell>
          <cell r="M857" t="str">
            <v>Prof. Keysersgt. 8</v>
          </cell>
          <cell r="N857" t="str">
            <v>5020</v>
          </cell>
          <cell r="O857" t="str">
            <v>BERGEN</v>
          </cell>
          <cell r="P857" t="str">
            <v>NO</v>
          </cell>
          <cell r="Q857" t="str">
            <v>N/A</v>
          </cell>
          <cell r="R857">
            <v>396000</v>
          </cell>
          <cell r="S857">
            <v>396000</v>
          </cell>
          <cell r="T857" t="str">
            <v>HES</v>
          </cell>
          <cell r="U857" t="str">
            <v>GOV</v>
          </cell>
          <cell r="V857" t="str">
            <v>HES</v>
          </cell>
        </row>
        <row r="858">
          <cell r="A858" t="str">
            <v>IHP</v>
          </cell>
          <cell r="B858" t="str">
            <v>HPRI-CT-1999-40008</v>
          </cell>
          <cell r="C858" t="str">
            <v>1.4.1.-2.</v>
          </cell>
          <cell r="D858" t="str">
            <v>Thematic Network</v>
          </cell>
          <cell r="E858" t="str">
            <v>Reserach Infrastructure Cooperation Network HYDRALAB-II</v>
          </cell>
          <cell r="F858">
            <v>400000</v>
          </cell>
          <cell r="G858">
            <v>400000</v>
          </cell>
          <cell r="H858">
            <v>36565</v>
          </cell>
          <cell r="I858">
            <v>14</v>
          </cell>
          <cell r="J858">
            <v>1</v>
          </cell>
          <cell r="K858" t="str">
            <v>Member</v>
          </cell>
          <cell r="L858" t="str">
            <v xml:space="preserve">SINTEF </v>
          </cell>
          <cell r="M858" t="str">
            <v>Strindveien  4</v>
          </cell>
          <cell r="N858" t="str">
            <v>7465</v>
          </cell>
          <cell r="O858" t="str">
            <v>TRONDHEIM</v>
          </cell>
          <cell r="P858" t="str">
            <v>NO</v>
          </cell>
          <cell r="R858">
            <v>31330</v>
          </cell>
          <cell r="S858">
            <v>31330</v>
          </cell>
          <cell r="T858" t="str">
            <v>REC</v>
          </cell>
          <cell r="U858" t="str">
            <v>PRC</v>
          </cell>
          <cell r="V858" t="str">
            <v>RPR</v>
          </cell>
        </row>
        <row r="859">
          <cell r="A859" t="str">
            <v>IHP</v>
          </cell>
          <cell r="B859" t="str">
            <v>HPRI-CT-1999-40009</v>
          </cell>
          <cell r="C859" t="str">
            <v>1.4.1.-2.</v>
          </cell>
          <cell r="D859" t="str">
            <v>Thematic Network</v>
          </cell>
          <cell r="E859" t="str">
            <v>European Network for Arctic-Alpine Multidiciplanary Environmental Research</v>
          </cell>
          <cell r="F859">
            <v>700000</v>
          </cell>
          <cell r="G859">
            <v>700000</v>
          </cell>
          <cell r="H859">
            <v>36587</v>
          </cell>
          <cell r="I859">
            <v>19</v>
          </cell>
          <cell r="J859">
            <v>7</v>
          </cell>
          <cell r="K859" t="str">
            <v>Member</v>
          </cell>
          <cell r="L859" t="str">
            <v>ARCTIC MONITORING AND ASSESSMENT PROGRAM</v>
          </cell>
          <cell r="M859" t="str">
            <v>Stroemsveien 96</v>
          </cell>
          <cell r="N859" t="str">
            <v>0032</v>
          </cell>
          <cell r="O859" t="str">
            <v>OSLO</v>
          </cell>
          <cell r="P859" t="str">
            <v>NO</v>
          </cell>
          <cell r="Q859" t="str">
            <v>N/A</v>
          </cell>
          <cell r="R859">
            <v>7440</v>
          </cell>
          <cell r="S859">
            <v>7440</v>
          </cell>
          <cell r="T859" t="str">
            <v>OTH</v>
          </cell>
          <cell r="U859" t="str">
            <v>GOV</v>
          </cell>
          <cell r="V859" t="str">
            <v>PUS</v>
          </cell>
        </row>
        <row r="860">
          <cell r="A860" t="str">
            <v>IHP</v>
          </cell>
          <cell r="B860" t="str">
            <v>HPRI-CT-1999-40009</v>
          </cell>
          <cell r="C860" t="str">
            <v>1.4.1.-2.</v>
          </cell>
          <cell r="D860" t="str">
            <v>Thematic Network</v>
          </cell>
          <cell r="E860" t="str">
            <v>European Network for Arctic-Alpine Multidiciplanary Environmental Research</v>
          </cell>
          <cell r="F860">
            <v>700000</v>
          </cell>
          <cell r="G860">
            <v>700000</v>
          </cell>
          <cell r="H860">
            <v>36587</v>
          </cell>
          <cell r="I860">
            <v>19</v>
          </cell>
          <cell r="K860" t="str">
            <v>Member</v>
          </cell>
          <cell r="L860" t="str">
            <v>INTERNATIONAL ARCTIC SCIENCE COMMITTEE</v>
          </cell>
          <cell r="M860" t="str">
            <v>Stromsveien 96</v>
          </cell>
          <cell r="N860" t="str">
            <v>0032</v>
          </cell>
          <cell r="O860" t="str">
            <v>OSLO</v>
          </cell>
          <cell r="P860" t="str">
            <v>NO</v>
          </cell>
          <cell r="Q860" t="str">
            <v>N/A</v>
          </cell>
          <cell r="R860">
            <v>7440</v>
          </cell>
          <cell r="S860">
            <v>7440</v>
          </cell>
          <cell r="T860" t="str">
            <v>OTH</v>
          </cell>
          <cell r="U860" t="str">
            <v>INO</v>
          </cell>
          <cell r="V860" t="str">
            <v>PUS</v>
          </cell>
        </row>
        <row r="861">
          <cell r="A861" t="str">
            <v>IHP</v>
          </cell>
          <cell r="B861" t="str">
            <v>HPRI-CT-1999-40009</v>
          </cell>
          <cell r="C861" t="str">
            <v>1.4.1.-2.</v>
          </cell>
          <cell r="D861" t="str">
            <v>Thematic Network</v>
          </cell>
          <cell r="E861" t="str">
            <v>European Network for Arctic-Alpine Multidiciplanary Environmental Research</v>
          </cell>
          <cell r="F861">
            <v>700000</v>
          </cell>
          <cell r="G861">
            <v>700000</v>
          </cell>
          <cell r="H861">
            <v>36587</v>
          </cell>
          <cell r="I861">
            <v>19</v>
          </cell>
          <cell r="K861" t="str">
            <v>Member</v>
          </cell>
          <cell r="L861" t="str">
            <v>NILU</v>
          </cell>
          <cell r="M861" t="str">
            <v>Instituttveien 18</v>
          </cell>
          <cell r="N861" t="str">
            <v>2027</v>
          </cell>
          <cell r="O861" t="str">
            <v>KJELLER</v>
          </cell>
          <cell r="P861" t="str">
            <v>NO</v>
          </cell>
          <cell r="R861">
            <v>20640</v>
          </cell>
          <cell r="S861">
            <v>20640</v>
          </cell>
          <cell r="T861" t="str">
            <v>REC</v>
          </cell>
          <cell r="U861" t="str">
            <v>PNP</v>
          </cell>
          <cell r="V861" t="str">
            <v>RPN</v>
          </cell>
        </row>
        <row r="862">
          <cell r="A862" t="str">
            <v>IHP</v>
          </cell>
          <cell r="B862" t="str">
            <v>HPRI-CT-1999-40009</v>
          </cell>
          <cell r="C862" t="str">
            <v>1.4.1.-2.</v>
          </cell>
          <cell r="D862" t="str">
            <v>Thematic Network</v>
          </cell>
          <cell r="E862" t="str">
            <v>European Network for Arctic-Alpine Multidiciplanary Environmental Research</v>
          </cell>
          <cell r="F862">
            <v>700000</v>
          </cell>
          <cell r="G862">
            <v>700000</v>
          </cell>
          <cell r="H862">
            <v>36587</v>
          </cell>
          <cell r="I862">
            <v>19</v>
          </cell>
          <cell r="K862" t="str">
            <v>Member</v>
          </cell>
          <cell r="L862" t="str">
            <v>NIVA   NORWEGIAN INSTITUTE FOR WATER RESEARCH</v>
          </cell>
          <cell r="M862" t="str">
            <v>Brekkeveien 19</v>
          </cell>
          <cell r="N862" t="str">
            <v>0411</v>
          </cell>
          <cell r="O862" t="str">
            <v>OSLO</v>
          </cell>
          <cell r="P862" t="str">
            <v>NO</v>
          </cell>
          <cell r="Q862" t="str">
            <v>N/A</v>
          </cell>
          <cell r="R862">
            <v>7440</v>
          </cell>
          <cell r="S862">
            <v>7440</v>
          </cell>
          <cell r="T862" t="str">
            <v>REC</v>
          </cell>
          <cell r="U862" t="str">
            <v>PNP</v>
          </cell>
          <cell r="V862" t="str">
            <v>RPN</v>
          </cell>
        </row>
        <row r="863">
          <cell r="A863" t="str">
            <v>IHP</v>
          </cell>
          <cell r="B863" t="str">
            <v>HPRI-CT-1999-40009</v>
          </cell>
          <cell r="C863" t="str">
            <v>1.4.1.-2.</v>
          </cell>
          <cell r="D863" t="str">
            <v>Thematic Network</v>
          </cell>
          <cell r="E863" t="str">
            <v>European Network for Arctic-Alpine Multidiciplanary Environmental Research</v>
          </cell>
          <cell r="F863">
            <v>700000</v>
          </cell>
          <cell r="G863">
            <v>700000</v>
          </cell>
          <cell r="H863">
            <v>36587</v>
          </cell>
          <cell r="I863">
            <v>19</v>
          </cell>
          <cell r="K863" t="str">
            <v>Member</v>
          </cell>
          <cell r="L863" t="str">
            <v>NORSK ROMSENTER</v>
          </cell>
          <cell r="N863" t="str">
            <v>0212</v>
          </cell>
          <cell r="O863" t="str">
            <v>OSLO</v>
          </cell>
          <cell r="P863" t="str">
            <v>NO</v>
          </cell>
          <cell r="Q863" t="str">
            <v>N/A</v>
          </cell>
          <cell r="R863">
            <v>20640</v>
          </cell>
          <cell r="S863">
            <v>20640</v>
          </cell>
          <cell r="T863" t="str">
            <v>REC</v>
          </cell>
          <cell r="U863" t="str">
            <v>GOV</v>
          </cell>
          <cell r="V863" t="str">
            <v>RPU</v>
          </cell>
        </row>
        <row r="864">
          <cell r="A864" t="str">
            <v>IHP</v>
          </cell>
          <cell r="B864" t="str">
            <v>HPRI-CT-1999-40009</v>
          </cell>
          <cell r="C864" t="str">
            <v>1.4.1.-2.</v>
          </cell>
          <cell r="D864" t="str">
            <v>Thematic Network</v>
          </cell>
          <cell r="E864" t="str">
            <v>European Network for Arctic-Alpine Multidiciplanary Environmental Research</v>
          </cell>
          <cell r="F864">
            <v>700000</v>
          </cell>
          <cell r="G864">
            <v>700000</v>
          </cell>
          <cell r="H864">
            <v>36587</v>
          </cell>
          <cell r="I864">
            <v>19</v>
          </cell>
          <cell r="K864" t="str">
            <v>Prime Contractor</v>
          </cell>
          <cell r="L864" t="str">
            <v>NORWEGIAN POLAR INSTITUTE OF THE MINISTRY OF ENVIRONMENT</v>
          </cell>
          <cell r="M864" t="str">
            <v>Hjalmar Johansens G. 14</v>
          </cell>
          <cell r="N864" t="str">
            <v>9296</v>
          </cell>
          <cell r="O864" t="str">
            <v>TROMSOE</v>
          </cell>
          <cell r="P864" t="str">
            <v>NO</v>
          </cell>
          <cell r="R864">
            <v>319360</v>
          </cell>
          <cell r="S864">
            <v>319360</v>
          </cell>
          <cell r="T864" t="str">
            <v>REC</v>
          </cell>
          <cell r="U864" t="str">
            <v>GOV</v>
          </cell>
          <cell r="V864" t="str">
            <v>RPU</v>
          </cell>
        </row>
        <row r="865">
          <cell r="A865" t="str">
            <v>IHP</v>
          </cell>
          <cell r="B865" t="str">
            <v>HPRI-CT-1999-40009</v>
          </cell>
          <cell r="C865" t="str">
            <v>1.4.1.-2.</v>
          </cell>
          <cell r="D865" t="str">
            <v>Thematic Network</v>
          </cell>
          <cell r="E865" t="str">
            <v>European Network for Arctic-Alpine Multidiciplanary Environmental Research</v>
          </cell>
          <cell r="F865">
            <v>700000</v>
          </cell>
          <cell r="G865">
            <v>700000</v>
          </cell>
          <cell r="H865">
            <v>36587</v>
          </cell>
          <cell r="I865">
            <v>19</v>
          </cell>
          <cell r="K865" t="str">
            <v>Member</v>
          </cell>
          <cell r="L865" t="str">
            <v xml:space="preserve">University of Bergen </v>
          </cell>
          <cell r="M865" t="str">
            <v>Prof. Keysersgt. 8</v>
          </cell>
          <cell r="N865" t="str">
            <v>5020</v>
          </cell>
          <cell r="O865" t="str">
            <v>BERGEN</v>
          </cell>
          <cell r="P865" t="str">
            <v>NO</v>
          </cell>
          <cell r="Q865" t="str">
            <v>N/A</v>
          </cell>
          <cell r="R865">
            <v>20640</v>
          </cell>
          <cell r="S865">
            <v>20640</v>
          </cell>
          <cell r="T865" t="str">
            <v>HES</v>
          </cell>
          <cell r="U865" t="str">
            <v>GOV</v>
          </cell>
          <cell r="V865" t="str">
            <v>HES</v>
          </cell>
        </row>
        <row r="866">
          <cell r="A866" t="str">
            <v>IHP</v>
          </cell>
          <cell r="B866" t="str">
            <v>HPRI-CT-1999-50019</v>
          </cell>
          <cell r="C866" t="str">
            <v>1.4.1.-2.</v>
          </cell>
          <cell r="D866" t="str">
            <v>Research Projects</v>
          </cell>
          <cell r="E866" t="str">
            <v>Development and Implementation of novel Imaging Velocimetry techniques suited to Large Scale Hydraulic Facilities</v>
          </cell>
          <cell r="F866">
            <v>1600000</v>
          </cell>
          <cell r="G866">
            <v>800000</v>
          </cell>
          <cell r="H866">
            <v>36577</v>
          </cell>
          <cell r="I866">
            <v>3</v>
          </cell>
          <cell r="J866">
            <v>1</v>
          </cell>
          <cell r="K866" t="str">
            <v>Principal Contractor</v>
          </cell>
          <cell r="L866" t="str">
            <v xml:space="preserve">SINTEF </v>
          </cell>
          <cell r="M866" t="str">
            <v>Strindveien  4</v>
          </cell>
          <cell r="N866" t="str">
            <v>7465</v>
          </cell>
          <cell r="O866" t="str">
            <v>TRONDHEIM</v>
          </cell>
          <cell r="P866" t="str">
            <v>NO</v>
          </cell>
          <cell r="R866">
            <v>371000</v>
          </cell>
          <cell r="S866">
            <v>185500</v>
          </cell>
          <cell r="T866" t="str">
            <v>REC</v>
          </cell>
          <cell r="U866" t="str">
            <v>PRC</v>
          </cell>
          <cell r="V866" t="str">
            <v>RPR</v>
          </cell>
        </row>
        <row r="867">
          <cell r="A867" t="str">
            <v>IHP</v>
          </cell>
          <cell r="B867" t="str">
            <v>HPRI-CT-2000-40015</v>
          </cell>
          <cell r="C867" t="str">
            <v>1.4.1.-2.</v>
          </cell>
          <cell r="D867" t="str">
            <v>Thematic Network</v>
          </cell>
          <cell r="E867" t="str">
            <v>European Network for Advanced Computing Technology for Science</v>
          </cell>
          <cell r="F867">
            <v>1003819</v>
          </cell>
          <cell r="G867">
            <v>970900</v>
          </cell>
          <cell r="H867">
            <v>36864</v>
          </cell>
          <cell r="I867">
            <v>14</v>
          </cell>
          <cell r="J867">
            <v>1</v>
          </cell>
          <cell r="K867" t="str">
            <v>Member</v>
          </cell>
          <cell r="L867" t="str">
            <v xml:space="preserve">University of Bergen </v>
          </cell>
          <cell r="M867" t="str">
            <v>Prof. Keysersgt. 8</v>
          </cell>
          <cell r="N867" t="str">
            <v>5020</v>
          </cell>
          <cell r="O867" t="str">
            <v>BERGEN</v>
          </cell>
          <cell r="P867" t="str">
            <v>NO</v>
          </cell>
          <cell r="Q867" t="str">
            <v>N/A</v>
          </cell>
          <cell r="R867">
            <v>59713</v>
          </cell>
          <cell r="S867">
            <v>59713</v>
          </cell>
          <cell r="T867" t="str">
            <v>HES</v>
          </cell>
          <cell r="U867" t="str">
            <v>GOV</v>
          </cell>
          <cell r="V867" t="str">
            <v>HES</v>
          </cell>
        </row>
        <row r="868">
          <cell r="A868" t="str">
            <v>IHP</v>
          </cell>
          <cell r="B868" t="str">
            <v>HPRI-CT-2000-40017</v>
          </cell>
          <cell r="C868" t="str">
            <v>1.4.1.-2.</v>
          </cell>
          <cell r="D868" t="str">
            <v>Thematic Network</v>
          </cell>
          <cell r="E868" t="str">
            <v>Network of Economic and Social Science Infrastructure in Europe</v>
          </cell>
          <cell r="F868">
            <v>286650</v>
          </cell>
          <cell r="G868">
            <v>286650</v>
          </cell>
          <cell r="H868">
            <v>36860</v>
          </cell>
          <cell r="I868">
            <v>4</v>
          </cell>
          <cell r="J868">
            <v>1</v>
          </cell>
          <cell r="K868" t="str">
            <v>Principal Contractor</v>
          </cell>
          <cell r="L868" t="str">
            <v>NORWEGIAN SOCIAL SCIENCE DATA SERVICES</v>
          </cell>
          <cell r="M868" t="str">
            <v>Holmboesgate 22</v>
          </cell>
          <cell r="N868" t="str">
            <v>5007</v>
          </cell>
          <cell r="O868" t="str">
            <v>BERGEN</v>
          </cell>
          <cell r="P868" t="str">
            <v>NO</v>
          </cell>
          <cell r="Q868" t="str">
            <v>N/A</v>
          </cell>
          <cell r="R868">
            <v>23599</v>
          </cell>
          <cell r="S868">
            <v>23599</v>
          </cell>
          <cell r="T868" t="str">
            <v>REC</v>
          </cell>
          <cell r="U868" t="str">
            <v>GOV</v>
          </cell>
          <cell r="V868" t="str">
            <v>RPU</v>
          </cell>
        </row>
        <row r="869">
          <cell r="A869" t="str">
            <v>IHP</v>
          </cell>
          <cell r="B869" t="str">
            <v>HPRI-CT-2001-00161</v>
          </cell>
          <cell r="C869" t="str">
            <v>1.4.1.-2.</v>
          </cell>
          <cell r="D869" t="str">
            <v>Access to Research Infrastructures</v>
          </cell>
          <cell r="E869" t="str">
            <v>Access to the Wittgenstein Archives at the University of Bergen (WAB)</v>
          </cell>
          <cell r="F869">
            <v>165433</v>
          </cell>
          <cell r="G869">
            <v>165433</v>
          </cell>
          <cell r="H869">
            <v>37195</v>
          </cell>
          <cell r="I869">
            <v>1</v>
          </cell>
          <cell r="J869">
            <v>1</v>
          </cell>
          <cell r="K869" t="str">
            <v>Prime Contractor</v>
          </cell>
          <cell r="L869" t="str">
            <v xml:space="preserve">University of Bergen </v>
          </cell>
          <cell r="M869" t="str">
            <v>Prof. Keysersgt. 8</v>
          </cell>
          <cell r="N869" t="str">
            <v>5020</v>
          </cell>
          <cell r="O869" t="str">
            <v>BERGEN</v>
          </cell>
          <cell r="P869" t="str">
            <v>NO</v>
          </cell>
          <cell r="Q869" t="str">
            <v>N/A</v>
          </cell>
          <cell r="R869">
            <v>165433</v>
          </cell>
          <cell r="S869">
            <v>165433</v>
          </cell>
          <cell r="T869" t="str">
            <v>HES</v>
          </cell>
          <cell r="U869" t="str">
            <v>GOV</v>
          </cell>
          <cell r="V869" t="str">
            <v>HES</v>
          </cell>
        </row>
        <row r="870">
          <cell r="A870" t="str">
            <v>IHP</v>
          </cell>
          <cell r="B870" t="str">
            <v>HPRI-CT-2001-00163</v>
          </cell>
          <cell r="C870" t="str">
            <v>1.4.1.-2.</v>
          </cell>
          <cell r="D870" t="str">
            <v>Access to Research Infrastructures</v>
          </cell>
          <cell r="E870" t="str">
            <v>Access to the Bergen Computational Physics Laboratory</v>
          </cell>
          <cell r="F870">
            <v>175000</v>
          </cell>
          <cell r="G870">
            <v>175000</v>
          </cell>
          <cell r="H870">
            <v>37195</v>
          </cell>
          <cell r="I870">
            <v>1</v>
          </cell>
          <cell r="J870">
            <v>1</v>
          </cell>
          <cell r="K870" t="str">
            <v>Prime Contractor</v>
          </cell>
          <cell r="L870" t="str">
            <v xml:space="preserve">University of Bergen </v>
          </cell>
          <cell r="M870" t="str">
            <v>Prof. Keysersgt. 8</v>
          </cell>
          <cell r="N870" t="str">
            <v>5020</v>
          </cell>
          <cell r="O870" t="str">
            <v>BERGEN</v>
          </cell>
          <cell r="P870" t="str">
            <v>NO</v>
          </cell>
          <cell r="Q870" t="str">
            <v>N/A</v>
          </cell>
          <cell r="R870">
            <v>175000</v>
          </cell>
          <cell r="S870">
            <v>175000</v>
          </cell>
          <cell r="T870" t="str">
            <v>HES</v>
          </cell>
          <cell r="U870" t="str">
            <v>GOV</v>
          </cell>
          <cell r="V870" t="str">
            <v>HES</v>
          </cell>
        </row>
        <row r="871">
          <cell r="A871" t="str">
            <v>IHP</v>
          </cell>
          <cell r="B871" t="str">
            <v>HPRI-CT-2001-00176</v>
          </cell>
          <cell r="C871" t="str">
            <v>1.4.1.-2.</v>
          </cell>
          <cell r="D871" t="str">
            <v>Access to Research Infrastructures</v>
          </cell>
          <cell r="E871" t="str">
            <v>Trondheim Marine Systems Research Infrastructure</v>
          </cell>
          <cell r="F871">
            <v>350000</v>
          </cell>
          <cell r="G871">
            <v>350000</v>
          </cell>
          <cell r="H871">
            <v>37195</v>
          </cell>
          <cell r="I871">
            <v>1</v>
          </cell>
          <cell r="J871">
            <v>1</v>
          </cell>
          <cell r="K871" t="str">
            <v>Prime Contractor</v>
          </cell>
          <cell r="L871" t="str">
            <v>NTNU</v>
          </cell>
          <cell r="M871" t="str">
            <v>Gloeshaugen</v>
          </cell>
          <cell r="N871" t="str">
            <v>7491</v>
          </cell>
          <cell r="O871" t="str">
            <v>TRONDHEIM</v>
          </cell>
          <cell r="P871" t="str">
            <v>NO</v>
          </cell>
          <cell r="R871">
            <v>350000</v>
          </cell>
          <cell r="S871">
            <v>350000</v>
          </cell>
          <cell r="T871" t="str">
            <v>HES</v>
          </cell>
          <cell r="U871" t="str">
            <v>GOV</v>
          </cell>
          <cell r="V871" t="str">
            <v>HES</v>
          </cell>
        </row>
        <row r="872">
          <cell r="A872" t="str">
            <v>IHP</v>
          </cell>
          <cell r="B872" t="str">
            <v>HPRI-CT-2002-00181</v>
          </cell>
          <cell r="C872" t="str">
            <v>1.4.1.-2.</v>
          </cell>
          <cell r="D872" t="str">
            <v>Access to Research Infrastructures</v>
          </cell>
          <cell r="E872" t="str">
            <v>Bergen Marine Food Chain Research Infrastructure</v>
          </cell>
          <cell r="F872">
            <v>291650</v>
          </cell>
          <cell r="G872">
            <v>291650</v>
          </cell>
          <cell r="H872">
            <v>37403</v>
          </cell>
          <cell r="I872">
            <v>1</v>
          </cell>
          <cell r="J872">
            <v>1</v>
          </cell>
          <cell r="K872" t="str">
            <v>Prime Contractor</v>
          </cell>
          <cell r="L872" t="str">
            <v xml:space="preserve">University of Bergen </v>
          </cell>
          <cell r="M872" t="str">
            <v>Prof. Keysersgt. 8</v>
          </cell>
          <cell r="N872" t="str">
            <v>5020</v>
          </cell>
          <cell r="O872" t="str">
            <v>BERGEN</v>
          </cell>
          <cell r="P872" t="str">
            <v>NO</v>
          </cell>
          <cell r="Q872" t="str">
            <v>N/A</v>
          </cell>
          <cell r="R872">
            <v>291650</v>
          </cell>
          <cell r="S872">
            <v>291650</v>
          </cell>
          <cell r="T872" t="str">
            <v>HES</v>
          </cell>
          <cell r="U872" t="str">
            <v>GOV</v>
          </cell>
          <cell r="V872" t="str">
            <v>HES</v>
          </cell>
        </row>
        <row r="873">
          <cell r="A873" t="str">
            <v>IHP</v>
          </cell>
          <cell r="B873" t="str">
            <v>HPRI-CT-2002-00189</v>
          </cell>
          <cell r="C873" t="str">
            <v>1.4.1.-2.</v>
          </cell>
          <cell r="D873" t="str">
            <v>Access to Research Infrastructures</v>
          </cell>
          <cell r="E873" t="str">
            <v>Seismological Research Emphazising Seismic Array Technologies</v>
          </cell>
          <cell r="F873">
            <v>350000</v>
          </cell>
          <cell r="G873">
            <v>350000</v>
          </cell>
          <cell r="H873">
            <v>37403</v>
          </cell>
          <cell r="I873">
            <v>1</v>
          </cell>
          <cell r="J873">
            <v>1</v>
          </cell>
          <cell r="K873" t="str">
            <v>Prime Contractor</v>
          </cell>
          <cell r="L873" t="str">
            <v>NORWEGIAN SEISMIC ARRAY  NORSAR</v>
          </cell>
          <cell r="M873" t="str">
            <v>Granaveien 33</v>
          </cell>
          <cell r="N873" t="str">
            <v>2007</v>
          </cell>
          <cell r="O873" t="str">
            <v>KJELLER</v>
          </cell>
          <cell r="P873" t="str">
            <v>NO</v>
          </cell>
          <cell r="Q873" t="str">
            <v>N/A</v>
          </cell>
          <cell r="R873">
            <v>350000</v>
          </cell>
          <cell r="S873">
            <v>350000</v>
          </cell>
          <cell r="T873" t="str">
            <v>REC</v>
          </cell>
          <cell r="U873" t="str">
            <v>PRC</v>
          </cell>
          <cell r="V873" t="str">
            <v>RPR</v>
          </cell>
        </row>
        <row r="874">
          <cell r="A874" t="str">
            <v>IHP</v>
          </cell>
          <cell r="B874" t="str">
            <v>HPRN-CT-1999-00107</v>
          </cell>
          <cell r="C874" t="str">
            <v>1.4.1.-1.1.</v>
          </cell>
          <cell r="D874" t="str">
            <v>Research Training Network</v>
          </cell>
          <cell r="E874" t="str">
            <v>Multi-Agent Control: Probabilistic reasoning, optimal coordination, stability analysis and controller design for intelligent hybrid systems</v>
          </cell>
          <cell r="F874">
            <v>1167000</v>
          </cell>
          <cell r="G874">
            <v>1167000</v>
          </cell>
          <cell r="H874">
            <v>36558</v>
          </cell>
          <cell r="I874">
            <v>4</v>
          </cell>
          <cell r="J874">
            <v>1</v>
          </cell>
          <cell r="K874" t="str">
            <v>Member</v>
          </cell>
          <cell r="L874" t="str">
            <v>NTNU</v>
          </cell>
          <cell r="M874" t="str">
            <v>Gloeshaugen</v>
          </cell>
          <cell r="N874" t="str">
            <v>7491</v>
          </cell>
          <cell r="O874" t="str">
            <v>TRONDHEIM</v>
          </cell>
          <cell r="P874" t="str">
            <v>NO</v>
          </cell>
          <cell r="R874">
            <v>199518</v>
          </cell>
          <cell r="S874">
            <v>199518</v>
          </cell>
          <cell r="T874" t="str">
            <v>HES</v>
          </cell>
          <cell r="U874" t="str">
            <v>GOV</v>
          </cell>
          <cell r="V874" t="str">
            <v>HES</v>
          </cell>
        </row>
        <row r="875">
          <cell r="A875" t="str">
            <v>IHP</v>
          </cell>
          <cell r="B875" t="str">
            <v>HPRN-CT-1999-00117</v>
          </cell>
          <cell r="C875" t="str">
            <v>1.4.1.-1.1.</v>
          </cell>
          <cell r="D875" t="str">
            <v>Research Training Network</v>
          </cell>
          <cell r="E875" t="str">
            <v>MULTIRESOLUTION IN GEOMETRIC MODELLING</v>
          </cell>
          <cell r="F875">
            <v>1456000</v>
          </cell>
          <cell r="G875">
            <v>1456000</v>
          </cell>
          <cell r="H875">
            <v>36540</v>
          </cell>
          <cell r="I875">
            <v>9</v>
          </cell>
          <cell r="J875">
            <v>2</v>
          </cell>
          <cell r="K875" t="str">
            <v>Prime Contractor</v>
          </cell>
          <cell r="L875" t="str">
            <v xml:space="preserve">SINTEF </v>
          </cell>
          <cell r="M875" t="str">
            <v>Strindveien  4</v>
          </cell>
          <cell r="N875" t="str">
            <v>7465</v>
          </cell>
          <cell r="O875" t="str">
            <v>TRONDHEIM</v>
          </cell>
          <cell r="P875" t="str">
            <v>NO</v>
          </cell>
          <cell r="R875">
            <v>236844</v>
          </cell>
          <cell r="S875">
            <v>236844</v>
          </cell>
          <cell r="T875" t="str">
            <v>REC</v>
          </cell>
          <cell r="U875" t="str">
            <v>PRC</v>
          </cell>
          <cell r="V875" t="str">
            <v>RPR</v>
          </cell>
        </row>
        <row r="876">
          <cell r="A876" t="str">
            <v>IHP</v>
          </cell>
          <cell r="B876" t="str">
            <v>HPRN-CT-1999-00117</v>
          </cell>
          <cell r="C876" t="str">
            <v>1.4.1.-1.1.</v>
          </cell>
          <cell r="D876" t="str">
            <v>Research Training Network</v>
          </cell>
          <cell r="E876" t="str">
            <v>MULTIRESOLUTION IN GEOMETRIC MODELLING</v>
          </cell>
          <cell r="F876">
            <v>1456000</v>
          </cell>
          <cell r="G876">
            <v>1456000</v>
          </cell>
          <cell r="H876">
            <v>36540</v>
          </cell>
          <cell r="I876">
            <v>9</v>
          </cell>
          <cell r="K876" t="str">
            <v>Member</v>
          </cell>
          <cell r="L876" t="str">
            <v>SYSTEMS IN MOTION AS</v>
          </cell>
          <cell r="M876" t="str">
            <v>Prof. Brochs gate 6</v>
          </cell>
          <cell r="N876" t="str">
            <v>7030</v>
          </cell>
          <cell r="O876" t="str">
            <v>TRONDHEIM</v>
          </cell>
          <cell r="P876" t="str">
            <v>NO</v>
          </cell>
          <cell r="Q876" t="str">
            <v>N/A</v>
          </cell>
          <cell r="R876">
            <v>83300</v>
          </cell>
          <cell r="S876">
            <v>83300</v>
          </cell>
          <cell r="T876" t="str">
            <v>OTH</v>
          </cell>
          <cell r="U876" t="str">
            <v>PRC</v>
          </cell>
          <cell r="V876" t="str">
            <v>BES</v>
          </cell>
        </row>
        <row r="877">
          <cell r="A877" t="str">
            <v>IHP</v>
          </cell>
          <cell r="B877" t="str">
            <v>HPRN-CT-2000-00013</v>
          </cell>
          <cell r="C877" t="str">
            <v>1.4.1.-1.1.</v>
          </cell>
          <cell r="D877" t="str">
            <v>Research Training Network</v>
          </cell>
          <cell r="E877" t="str">
            <v>MOLECULAR PROPERTIES AND MOLECULAR MATERIALS</v>
          </cell>
          <cell r="F877">
            <v>1464999</v>
          </cell>
          <cell r="G877">
            <v>1464999</v>
          </cell>
          <cell r="H877">
            <v>36735</v>
          </cell>
          <cell r="I877">
            <v>8</v>
          </cell>
          <cell r="J877">
            <v>1</v>
          </cell>
          <cell r="K877" t="str">
            <v>Member</v>
          </cell>
          <cell r="L877" t="str">
            <v>University of Oslo</v>
          </cell>
          <cell r="M877" t="str">
            <v>Problemveien 1</v>
          </cell>
          <cell r="N877" t="str">
            <v>0316</v>
          </cell>
          <cell r="O877" t="str">
            <v>OSLO</v>
          </cell>
          <cell r="P877" t="str">
            <v>NO</v>
          </cell>
          <cell r="Q877" t="str">
            <v>N/A</v>
          </cell>
          <cell r="R877">
            <v>175527</v>
          </cell>
          <cell r="S877">
            <v>175527</v>
          </cell>
          <cell r="T877" t="str">
            <v>HES</v>
          </cell>
          <cell r="U877" t="str">
            <v>GOV</v>
          </cell>
          <cell r="V877" t="str">
            <v>HES</v>
          </cell>
        </row>
        <row r="878">
          <cell r="A878" t="str">
            <v>IHP</v>
          </cell>
          <cell r="B878" t="str">
            <v>HPRN-CT-2000-00042</v>
          </cell>
          <cell r="C878" t="str">
            <v>1.4.1.-1.1.</v>
          </cell>
          <cell r="D878" t="str">
            <v>Research Training Network</v>
          </cell>
          <cell r="E878" t="str">
            <v>Investigation of High Temperature Solid Proton Conductors of Relevance to Fuel Processing and Energy Conversion Applications</v>
          </cell>
          <cell r="F878">
            <v>1496996</v>
          </cell>
          <cell r="G878">
            <v>1332000</v>
          </cell>
          <cell r="H878">
            <v>36761</v>
          </cell>
          <cell r="I878">
            <v>9</v>
          </cell>
          <cell r="J878">
            <v>1</v>
          </cell>
          <cell r="K878" t="str">
            <v>Member</v>
          </cell>
          <cell r="L878" t="str">
            <v>University of Oslo</v>
          </cell>
          <cell r="M878" t="str">
            <v>Problemveien 1</v>
          </cell>
          <cell r="N878" t="str">
            <v>0316</v>
          </cell>
          <cell r="O878" t="str">
            <v>OSLO</v>
          </cell>
          <cell r="P878" t="str">
            <v>NO</v>
          </cell>
          <cell r="Q878" t="str">
            <v>N/A</v>
          </cell>
          <cell r="R878">
            <v>159943</v>
          </cell>
          <cell r="S878">
            <v>159943</v>
          </cell>
          <cell r="T878" t="str">
            <v>HES</v>
          </cell>
          <cell r="U878" t="str">
            <v>GOV</v>
          </cell>
          <cell r="V878" t="str">
            <v>HES</v>
          </cell>
        </row>
        <row r="879">
          <cell r="A879" t="str">
            <v>IHP</v>
          </cell>
          <cell r="B879" t="str">
            <v>HPRN-CT-2000-00051</v>
          </cell>
          <cell r="C879" t="str">
            <v>1.4.1.-1.1.</v>
          </cell>
          <cell r="D879" t="str">
            <v>Research Training Network</v>
          </cell>
          <cell r="E879" t="str">
            <v>Modern Life-History Theory and its Application to the Management of Natural Resources</v>
          </cell>
          <cell r="F879">
            <v>1197000</v>
          </cell>
          <cell r="G879">
            <v>1197000</v>
          </cell>
          <cell r="H879">
            <v>36749</v>
          </cell>
          <cell r="I879">
            <v>5</v>
          </cell>
          <cell r="J879">
            <v>1</v>
          </cell>
          <cell r="K879" t="str">
            <v>Member</v>
          </cell>
          <cell r="L879" t="str">
            <v>HAVFORSKNINGSINSTITUTTET</v>
          </cell>
          <cell r="M879" t="str">
            <v>Nordnesparken 2</v>
          </cell>
          <cell r="N879" t="str">
            <v>5817</v>
          </cell>
          <cell r="O879" t="str">
            <v>BERGEN</v>
          </cell>
          <cell r="P879" t="str">
            <v>NO</v>
          </cell>
          <cell r="R879">
            <v>153600</v>
          </cell>
          <cell r="S879">
            <v>153600</v>
          </cell>
          <cell r="T879" t="str">
            <v>REC</v>
          </cell>
          <cell r="U879" t="str">
            <v>GOV</v>
          </cell>
          <cell r="V879" t="str">
            <v>RPU</v>
          </cell>
        </row>
        <row r="880">
          <cell r="A880" t="str">
            <v>IHP</v>
          </cell>
          <cell r="B880" t="str">
            <v>HPRN-CT-2000-00058</v>
          </cell>
          <cell r="C880" t="str">
            <v>1.4.1.-1.1.</v>
          </cell>
          <cell r="D880" t="str">
            <v>Research Training Network</v>
          </cell>
          <cell r="E880" t="str">
            <v>Quantifying Dissolution and Precipitation of Solid-Solutions in Natural and Industrial Processes</v>
          </cell>
          <cell r="F880">
            <v>1139352</v>
          </cell>
          <cell r="G880">
            <v>1139352</v>
          </cell>
          <cell r="H880">
            <v>36766</v>
          </cell>
          <cell r="I880">
            <v>6</v>
          </cell>
          <cell r="J880">
            <v>1</v>
          </cell>
          <cell r="K880" t="str">
            <v>Member</v>
          </cell>
          <cell r="L880" t="str">
            <v>University of Oslo</v>
          </cell>
          <cell r="M880" t="str">
            <v>Problemveien 1</v>
          </cell>
          <cell r="N880" t="str">
            <v>0316</v>
          </cell>
          <cell r="O880" t="str">
            <v>OSLO</v>
          </cell>
          <cell r="P880" t="str">
            <v>NO</v>
          </cell>
          <cell r="Q880" t="str">
            <v>N/A</v>
          </cell>
          <cell r="R880">
            <v>184440</v>
          </cell>
          <cell r="S880">
            <v>184440</v>
          </cell>
          <cell r="T880" t="str">
            <v>HES</v>
          </cell>
          <cell r="U880" t="str">
            <v>GOV</v>
          </cell>
          <cell r="V880" t="str">
            <v>HES</v>
          </cell>
        </row>
        <row r="881">
          <cell r="A881" t="str">
            <v>IHP</v>
          </cell>
          <cell r="B881" t="str">
            <v>HPRN-CT-2000-00063</v>
          </cell>
          <cell r="C881" t="str">
            <v>1.4.1.-1.1.</v>
          </cell>
          <cell r="D881" t="str">
            <v>Research Training Network</v>
          </cell>
          <cell r="E881" t="str">
            <v>The European Media, Technology and Everyday Life Network</v>
          </cell>
          <cell r="F881">
            <v>1328894</v>
          </cell>
          <cell r="G881">
            <v>1328894</v>
          </cell>
          <cell r="H881">
            <v>36598</v>
          </cell>
          <cell r="I881">
            <v>6</v>
          </cell>
          <cell r="J881">
            <v>1</v>
          </cell>
          <cell r="K881" t="str">
            <v>Member</v>
          </cell>
          <cell r="L881" t="str">
            <v>NTNU</v>
          </cell>
          <cell r="M881" t="str">
            <v>Gloeshaugen</v>
          </cell>
          <cell r="N881" t="str">
            <v>7491</v>
          </cell>
          <cell r="O881" t="str">
            <v>TRONDHEIM</v>
          </cell>
          <cell r="P881" t="str">
            <v>NO</v>
          </cell>
          <cell r="R881">
            <v>175141</v>
          </cell>
          <cell r="S881">
            <v>175141</v>
          </cell>
          <cell r="T881" t="str">
            <v>HES</v>
          </cell>
          <cell r="U881" t="str">
            <v>GOV</v>
          </cell>
          <cell r="V881" t="str">
            <v>HES</v>
          </cell>
        </row>
        <row r="882">
          <cell r="A882" t="str">
            <v>IHP</v>
          </cell>
          <cell r="B882" t="str">
            <v>HPRN-CT-2000-00069</v>
          </cell>
          <cell r="C882" t="str">
            <v>1.4.1.-1.1.</v>
          </cell>
          <cell r="D882" t="str">
            <v>Research Training Network</v>
          </cell>
          <cell r="E882" t="str">
            <v>The Economic Geography of Europe : Measurement, Testing and Policy Simulation</v>
          </cell>
          <cell r="F882">
            <v>1458030</v>
          </cell>
          <cell r="G882">
            <v>1300000</v>
          </cell>
          <cell r="H882">
            <v>36648</v>
          </cell>
          <cell r="I882">
            <v>9</v>
          </cell>
          <cell r="J882">
            <v>1</v>
          </cell>
          <cell r="K882" t="str">
            <v>Prime Contractor</v>
          </cell>
          <cell r="L882" t="str">
            <v>NORGES HANDELSHOGSKOLE  NHH</v>
          </cell>
          <cell r="M882" t="str">
            <v>Helleveien 30</v>
          </cell>
          <cell r="N882" t="str">
            <v>5035</v>
          </cell>
          <cell r="O882" t="str">
            <v>BERGEN - SANDVIKEN</v>
          </cell>
          <cell r="P882" t="str">
            <v>NO</v>
          </cell>
          <cell r="Q882" t="str">
            <v>N/A</v>
          </cell>
          <cell r="R882">
            <v>170520</v>
          </cell>
          <cell r="S882">
            <v>170520</v>
          </cell>
          <cell r="T882" t="str">
            <v>HES</v>
          </cell>
          <cell r="U882" t="str">
            <v>PNP</v>
          </cell>
          <cell r="V882" t="str">
            <v>HES</v>
          </cell>
        </row>
        <row r="883">
          <cell r="A883" t="str">
            <v>IHP</v>
          </cell>
          <cell r="B883" t="str">
            <v>HPRN-CT-2000-00070</v>
          </cell>
          <cell r="C883" t="str">
            <v>1.4.1.-1.1.</v>
          </cell>
          <cell r="D883" t="str">
            <v>Research Training Network</v>
          </cell>
          <cell r="E883" t="str">
            <v>Bridging the Accountability Gap in European Defence and Security Policy</v>
          </cell>
          <cell r="F883">
            <v>1439000</v>
          </cell>
          <cell r="G883">
            <v>1439000</v>
          </cell>
          <cell r="H883">
            <v>36746</v>
          </cell>
          <cell r="I883">
            <v>11</v>
          </cell>
          <cell r="J883">
            <v>1</v>
          </cell>
          <cell r="K883" t="str">
            <v>Member</v>
          </cell>
          <cell r="L883" t="str">
            <v>NORWEGIAN INSTITUTE OF INTERNATIONAL AFFAIRS</v>
          </cell>
          <cell r="M883" t="str">
            <v>Gronlandsleiret 25</v>
          </cell>
          <cell r="N883" t="str">
            <v>0033</v>
          </cell>
          <cell r="O883" t="str">
            <v>OSLO</v>
          </cell>
          <cell r="P883" t="str">
            <v>NO</v>
          </cell>
          <cell r="Q883" t="str">
            <v>N/A</v>
          </cell>
          <cell r="R883">
            <v>164938</v>
          </cell>
          <cell r="S883">
            <v>164938</v>
          </cell>
          <cell r="T883" t="str">
            <v>REC</v>
          </cell>
          <cell r="U883" t="str">
            <v>GOV</v>
          </cell>
          <cell r="V883" t="str">
            <v>RPU</v>
          </cell>
        </row>
        <row r="884">
          <cell r="A884" t="str">
            <v>IHP</v>
          </cell>
          <cell r="B884" t="str">
            <v>HPRN-CT-2000-00071</v>
          </cell>
          <cell r="C884" t="str">
            <v>1.4.1.-1.1.</v>
          </cell>
          <cell r="D884" t="str">
            <v>Research Training Network</v>
          </cell>
          <cell r="E884" t="str">
            <v>New Techniques for the Evaluation of European Labour Market Policies</v>
          </cell>
          <cell r="F884">
            <v>1456000</v>
          </cell>
          <cell r="G884">
            <v>1456000</v>
          </cell>
          <cell r="H884">
            <v>36746</v>
          </cell>
          <cell r="I884">
            <v>8</v>
          </cell>
          <cell r="J884">
            <v>1</v>
          </cell>
          <cell r="K884" t="str">
            <v>Member</v>
          </cell>
          <cell r="L884" t="str">
            <v>NORGES HANDELSHOGSKOLE  NHH</v>
          </cell>
          <cell r="M884" t="str">
            <v>Helleveien 30</v>
          </cell>
          <cell r="N884" t="str">
            <v>5035</v>
          </cell>
          <cell r="O884" t="str">
            <v>BERGEN - SANDVIKEN</v>
          </cell>
          <cell r="P884" t="str">
            <v>NO</v>
          </cell>
          <cell r="Q884" t="str">
            <v>N/A</v>
          </cell>
          <cell r="R884">
            <v>185820</v>
          </cell>
          <cell r="S884">
            <v>185820</v>
          </cell>
          <cell r="T884" t="str">
            <v>HES</v>
          </cell>
          <cell r="U884" t="str">
            <v>PNP</v>
          </cell>
          <cell r="V884" t="str">
            <v>HES</v>
          </cell>
        </row>
        <row r="885">
          <cell r="A885" t="str">
            <v>IHP</v>
          </cell>
          <cell r="B885" t="str">
            <v>HPRN-CT-2000-00081</v>
          </cell>
          <cell r="C885" t="str">
            <v>1.4.1.-1.1.</v>
          </cell>
          <cell r="D885" t="str">
            <v>Research Training Network</v>
          </cell>
          <cell r="E885" t="str">
            <v>Membrane-cytoskeleton interactions in intracellular transport and cell morphogenesis</v>
          </cell>
          <cell r="F885">
            <v>1469854</v>
          </cell>
          <cell r="G885">
            <v>1469854</v>
          </cell>
          <cell r="H885">
            <v>36727</v>
          </cell>
          <cell r="I885">
            <v>8</v>
          </cell>
          <cell r="J885">
            <v>1</v>
          </cell>
          <cell r="K885" t="str">
            <v>Member</v>
          </cell>
          <cell r="L885" t="str">
            <v>THE NORWEGIAN RADIUM HOSPITAL</v>
          </cell>
          <cell r="M885" t="str">
            <v>Montebello</v>
          </cell>
          <cell r="N885" t="str">
            <v>0310</v>
          </cell>
          <cell r="O885" t="str">
            <v>OSLO</v>
          </cell>
          <cell r="P885" t="str">
            <v>NO</v>
          </cell>
          <cell r="Q885" t="str">
            <v>N/A</v>
          </cell>
          <cell r="R885">
            <v>175000</v>
          </cell>
          <cell r="S885">
            <v>175000</v>
          </cell>
          <cell r="T885" t="str">
            <v>OTH</v>
          </cell>
          <cell r="U885" t="str">
            <v>GOV</v>
          </cell>
          <cell r="V885" t="str">
            <v>PUS</v>
          </cell>
        </row>
        <row r="886">
          <cell r="A886" t="str">
            <v>IHP</v>
          </cell>
          <cell r="B886" t="str">
            <v>HPRN-CT-2000-00099</v>
          </cell>
          <cell r="C886" t="str">
            <v>1.4.1.-1.1.</v>
          </cell>
          <cell r="D886" t="str">
            <v>Research Training Network</v>
          </cell>
          <cell r="E886" t="str">
            <v>European Algebraic Geometry Research Training Network</v>
          </cell>
          <cell r="F886">
            <v>1500000</v>
          </cell>
          <cell r="G886">
            <v>1425000</v>
          </cell>
          <cell r="H886">
            <v>36777</v>
          </cell>
          <cell r="I886">
            <v>13</v>
          </cell>
          <cell r="J886">
            <v>1</v>
          </cell>
          <cell r="K886" t="str">
            <v>Member</v>
          </cell>
          <cell r="L886" t="str">
            <v>University of Oslo</v>
          </cell>
          <cell r="M886" t="str">
            <v>Problemveien 1</v>
          </cell>
          <cell r="N886" t="str">
            <v>0316</v>
          </cell>
          <cell r="O886" t="str">
            <v>OSLO</v>
          </cell>
          <cell r="P886" t="str">
            <v>NO</v>
          </cell>
          <cell r="Q886" t="str">
            <v>N/A</v>
          </cell>
          <cell r="R886">
            <v>125000</v>
          </cell>
          <cell r="S886">
            <v>125000</v>
          </cell>
          <cell r="T886" t="str">
            <v>HES</v>
          </cell>
          <cell r="U886" t="str">
            <v>GOV</v>
          </cell>
          <cell r="V886" t="str">
            <v>HES</v>
          </cell>
        </row>
        <row r="887">
          <cell r="A887" t="str">
            <v>IHP</v>
          </cell>
          <cell r="B887" t="str">
            <v>HPRN-CT-2000-00115</v>
          </cell>
          <cell r="C887" t="str">
            <v>1.4.1.-1.1.</v>
          </cell>
          <cell r="D887" t="str">
            <v>Research Training Network</v>
          </cell>
          <cell r="E887" t="str">
            <v>MUSIC ORCHESTRATION SYSTEMS IN ALOGORITHMIC RESEARCH TECHNOLOGY</v>
          </cell>
          <cell r="F887">
            <v>1306000</v>
          </cell>
          <cell r="G887">
            <v>1306000</v>
          </cell>
          <cell r="H887">
            <v>36767</v>
          </cell>
          <cell r="I887">
            <v>13</v>
          </cell>
          <cell r="J887">
            <v>1</v>
          </cell>
          <cell r="K887" t="str">
            <v>Member</v>
          </cell>
          <cell r="L887" t="str">
            <v>NTNU</v>
          </cell>
          <cell r="M887" t="str">
            <v>Gloeshaugen</v>
          </cell>
          <cell r="N887" t="str">
            <v>7491</v>
          </cell>
          <cell r="O887" t="str">
            <v>TRONDHEIM</v>
          </cell>
          <cell r="P887" t="str">
            <v>NO</v>
          </cell>
          <cell r="R887">
            <v>101436</v>
          </cell>
          <cell r="S887">
            <v>101436</v>
          </cell>
          <cell r="T887" t="str">
            <v>HES</v>
          </cell>
          <cell r="U887" t="str">
            <v>GOV</v>
          </cell>
          <cell r="V887" t="str">
            <v>HES</v>
          </cell>
        </row>
        <row r="888">
          <cell r="A888" t="str">
            <v>IHP</v>
          </cell>
          <cell r="B888" t="str">
            <v>HPRN-CT-2000-00116</v>
          </cell>
          <cell r="C888" t="str">
            <v>1.4.1.-1.1.</v>
          </cell>
          <cell r="D888" t="str">
            <v>Research Training Network</v>
          </cell>
          <cell r="E888" t="str">
            <v>Classical Analysis, Operator Theory, Geometry of Banach spaces, their interplay and their _x000D_
applications.</v>
          </cell>
          <cell r="F888">
            <v>1494000</v>
          </cell>
          <cell r="G888">
            <v>1494000</v>
          </cell>
          <cell r="H888">
            <v>36668</v>
          </cell>
          <cell r="I888">
            <v>10</v>
          </cell>
          <cell r="J888">
            <v>1</v>
          </cell>
          <cell r="K888" t="str">
            <v>Member</v>
          </cell>
          <cell r="L888" t="str">
            <v>NTNU</v>
          </cell>
          <cell r="M888" t="str">
            <v>Gloeshaugen</v>
          </cell>
          <cell r="N888" t="str">
            <v>7491</v>
          </cell>
          <cell r="O888" t="str">
            <v>TRONDHEIM</v>
          </cell>
          <cell r="P888" t="str">
            <v>NO</v>
          </cell>
          <cell r="R888">
            <v>155688</v>
          </cell>
          <cell r="S888">
            <v>155688</v>
          </cell>
          <cell r="T888" t="str">
            <v>HES</v>
          </cell>
          <cell r="U888" t="str">
            <v>GOV</v>
          </cell>
          <cell r="V888" t="str">
            <v>HES</v>
          </cell>
        </row>
        <row r="889">
          <cell r="A889" t="str">
            <v>IHP</v>
          </cell>
          <cell r="B889" t="str">
            <v>HPRN-CT-2000-00140</v>
          </cell>
          <cell r="C889" t="str">
            <v>1.4.1.-1.1.</v>
          </cell>
          <cell r="D889" t="str">
            <v>Research Training Network</v>
          </cell>
          <cell r="E889" t="str">
            <v>COMPLEX PLASMAS: THE SCIENCE OF LABORATORY COLLOIDAL PLASMAS AND MESOSPHERIC CHARGED AEROSOLS</v>
          </cell>
          <cell r="F889">
            <v>1361872</v>
          </cell>
          <cell r="G889">
            <v>1361872</v>
          </cell>
          <cell r="H889">
            <v>36724</v>
          </cell>
          <cell r="I889">
            <v>7</v>
          </cell>
          <cell r="J889">
            <v>1</v>
          </cell>
          <cell r="K889" t="str">
            <v>Member</v>
          </cell>
          <cell r="L889" t="str">
            <v>University of Tromsoe</v>
          </cell>
          <cell r="N889" t="str">
            <v>9037</v>
          </cell>
          <cell r="O889" t="str">
            <v>TROMSOE</v>
          </cell>
          <cell r="P889" t="str">
            <v>NO</v>
          </cell>
          <cell r="Q889" t="str">
            <v>N/A</v>
          </cell>
          <cell r="R889">
            <v>199880</v>
          </cell>
          <cell r="S889">
            <v>199880</v>
          </cell>
          <cell r="T889" t="str">
            <v>HES</v>
          </cell>
          <cell r="U889" t="str">
            <v>GOV</v>
          </cell>
          <cell r="V889" t="str">
            <v>HES</v>
          </cell>
        </row>
        <row r="890">
          <cell r="A890" t="str">
            <v>IHP</v>
          </cell>
          <cell r="B890" t="str">
            <v>HPRN-CT-2001-00180</v>
          </cell>
          <cell r="C890" t="str">
            <v>1.4.1.-1.1.</v>
          </cell>
          <cell r="D890" t="str">
            <v>Research Training Network</v>
          </cell>
          <cell r="E890" t="str">
            <v>Training young researchers in miniaturized comprehensive liquid chromatography</v>
          </cell>
          <cell r="F890">
            <v>1197600</v>
          </cell>
          <cell r="G890">
            <v>1197600</v>
          </cell>
          <cell r="H890">
            <v>37286</v>
          </cell>
          <cell r="I890">
            <v>6</v>
          </cell>
          <cell r="J890">
            <v>1</v>
          </cell>
          <cell r="K890" t="str">
            <v>Prime Contractor</v>
          </cell>
          <cell r="L890" t="str">
            <v>University of Oslo</v>
          </cell>
          <cell r="M890" t="str">
            <v>Problemveien 1</v>
          </cell>
          <cell r="N890" t="str">
            <v>0316</v>
          </cell>
          <cell r="O890" t="str">
            <v>OSLO</v>
          </cell>
          <cell r="P890" t="str">
            <v>NO</v>
          </cell>
          <cell r="Q890" t="str">
            <v>N/A</v>
          </cell>
          <cell r="R890">
            <v>312400</v>
          </cell>
          <cell r="S890">
            <v>312400</v>
          </cell>
          <cell r="T890" t="str">
            <v>HES</v>
          </cell>
          <cell r="U890" t="str">
            <v>GOV</v>
          </cell>
          <cell r="V890" t="str">
            <v>HES</v>
          </cell>
        </row>
        <row r="891">
          <cell r="A891" t="str">
            <v>IHP</v>
          </cell>
          <cell r="B891" t="str">
            <v>HPRN-CT-2001-00223</v>
          </cell>
          <cell r="C891" t="str">
            <v>1.4.1.-1.1.</v>
          </cell>
          <cell r="D891" t="str">
            <v>Research Training Network</v>
          </cell>
          <cell r="E891" t="str">
            <v>GRANDPARENTHOOD AND INTER-GENERATIONAL RELATIONSHIPS IN AGING EUROPEAN POPULATIONS</v>
          </cell>
          <cell r="F891">
            <v>1272500</v>
          </cell>
          <cell r="G891">
            <v>1272500</v>
          </cell>
          <cell r="H891">
            <v>37281</v>
          </cell>
          <cell r="I891">
            <v>7</v>
          </cell>
          <cell r="J891">
            <v>1</v>
          </cell>
          <cell r="K891" t="str">
            <v>Member</v>
          </cell>
          <cell r="L891" t="str">
            <v>AGDER UNIVERSITY COLLEGE</v>
          </cell>
          <cell r="N891" t="str">
            <v>4604</v>
          </cell>
          <cell r="O891" t="str">
            <v>KRISTIANSAND</v>
          </cell>
          <cell r="P891" t="str">
            <v>NO</v>
          </cell>
          <cell r="Q891" t="str">
            <v>N/A</v>
          </cell>
          <cell r="R891">
            <v>180000</v>
          </cell>
          <cell r="S891">
            <v>180000</v>
          </cell>
          <cell r="T891" t="str">
            <v>HES</v>
          </cell>
          <cell r="U891" t="str">
            <v>GOV</v>
          </cell>
          <cell r="V891" t="str">
            <v>HES</v>
          </cell>
        </row>
        <row r="892">
          <cell r="A892" t="str">
            <v>IHP</v>
          </cell>
          <cell r="B892" t="str">
            <v>HPRN-CT-2001-00310</v>
          </cell>
          <cell r="C892" t="str">
            <v>1.4.1.-1.1.</v>
          </cell>
          <cell r="D892" t="str">
            <v>Research Training Network</v>
          </cell>
          <cell r="E892" t="str">
            <v>Theory, Observation and Simulation of Turbulence In Space Plasmas</v>
          </cell>
          <cell r="F892">
            <v>1195000</v>
          </cell>
          <cell r="G892">
            <v>1195000</v>
          </cell>
          <cell r="H892">
            <v>37333</v>
          </cell>
          <cell r="I892">
            <v>6</v>
          </cell>
          <cell r="J892">
            <v>1</v>
          </cell>
          <cell r="K892" t="str">
            <v>Member</v>
          </cell>
          <cell r="L892" t="str">
            <v>University of Oslo</v>
          </cell>
          <cell r="M892" t="str">
            <v>Problemveien 1</v>
          </cell>
          <cell r="N892" t="str">
            <v>0316</v>
          </cell>
          <cell r="O892" t="str">
            <v>OSLO</v>
          </cell>
          <cell r="P892" t="str">
            <v>NO</v>
          </cell>
          <cell r="Q892" t="str">
            <v>N/A</v>
          </cell>
          <cell r="R892">
            <v>196000</v>
          </cell>
          <cell r="S892">
            <v>196000</v>
          </cell>
          <cell r="T892" t="str">
            <v>HES</v>
          </cell>
          <cell r="U892" t="str">
            <v>GOV</v>
          </cell>
          <cell r="V892" t="str">
            <v>HES</v>
          </cell>
        </row>
        <row r="893">
          <cell r="A893" t="str">
            <v>IHP</v>
          </cell>
          <cell r="B893" t="str">
            <v>HPRN-CT-2002-00175</v>
          </cell>
          <cell r="C893" t="str">
            <v>1.4.1.-1.1.</v>
          </cell>
          <cell r="D893" t="str">
            <v>Research Training Network</v>
          </cell>
          <cell r="E893" t="str">
            <v>Structural effects arising from major groove DNA recognition by metallo-supramolecular cylinders</v>
          </cell>
          <cell r="F893">
            <v>1199399</v>
          </cell>
          <cell r="G893">
            <v>1199399</v>
          </cell>
          <cell r="H893">
            <v>37546</v>
          </cell>
          <cell r="I893">
            <v>6</v>
          </cell>
          <cell r="J893">
            <v>1</v>
          </cell>
          <cell r="K893" t="str">
            <v>Member</v>
          </cell>
          <cell r="L893" t="str">
            <v xml:space="preserve">University of Bergen </v>
          </cell>
          <cell r="M893" t="str">
            <v>Prof. Keysersgt. 8</v>
          </cell>
          <cell r="N893" t="str">
            <v>5020</v>
          </cell>
          <cell r="O893" t="str">
            <v>BERGEN</v>
          </cell>
          <cell r="P893" t="str">
            <v>NO</v>
          </cell>
          <cell r="Q893" t="str">
            <v>N/A</v>
          </cell>
          <cell r="R893">
            <v>156000</v>
          </cell>
          <cell r="S893">
            <v>156000</v>
          </cell>
          <cell r="T893" t="str">
            <v>HES</v>
          </cell>
          <cell r="U893" t="str">
            <v>GOV</v>
          </cell>
          <cell r="V893" t="str">
            <v>HES</v>
          </cell>
        </row>
        <row r="894">
          <cell r="A894" t="str">
            <v>IHP</v>
          </cell>
          <cell r="B894" t="str">
            <v>HPRN-CT-2002-00207</v>
          </cell>
          <cell r="C894" t="str">
            <v>1.4.1.-1.1.</v>
          </cell>
          <cell r="D894" t="str">
            <v>Research Training Network</v>
          </cell>
          <cell r="E894" t="str">
            <v>Advance Tools for Rational Energy Use towards Sustainability with emphasis on microclimatic issues in urban applications</v>
          </cell>
          <cell r="F894">
            <v>1225570</v>
          </cell>
          <cell r="G894">
            <v>1225570</v>
          </cell>
          <cell r="H894">
            <v>37462</v>
          </cell>
          <cell r="I894">
            <v>8</v>
          </cell>
          <cell r="J894">
            <v>1</v>
          </cell>
          <cell r="K894" t="str">
            <v>Member</v>
          </cell>
          <cell r="L894" t="str">
            <v>NORWEGIAN METEOROLOGICAL OFFICE</v>
          </cell>
          <cell r="M894" t="str">
            <v>Niels Henrik Abelsvej 40</v>
          </cell>
          <cell r="N894" t="str">
            <v>0313</v>
          </cell>
          <cell r="O894" t="str">
            <v>OSLO</v>
          </cell>
          <cell r="P894" t="str">
            <v>NO</v>
          </cell>
          <cell r="Q894" t="str">
            <v>N/A</v>
          </cell>
          <cell r="R894">
            <v>179880</v>
          </cell>
          <cell r="S894">
            <v>179880</v>
          </cell>
          <cell r="T894" t="str">
            <v>REC</v>
          </cell>
          <cell r="U894" t="str">
            <v>GOV</v>
          </cell>
          <cell r="V894" t="str">
            <v>RPU</v>
          </cell>
        </row>
        <row r="895">
          <cell r="A895" t="str">
            <v>IHP</v>
          </cell>
          <cell r="B895" t="str">
            <v>HPRN-CT-2002-00212</v>
          </cell>
          <cell r="C895" t="str">
            <v>1.4.1.-1.1.</v>
          </cell>
          <cell r="D895" t="str">
            <v>Research Training Network</v>
          </cell>
          <cell r="E895" t="str">
            <v>EUROpean Deep Ocean Margins: a new training-through-research frontier</v>
          </cell>
          <cell r="F895">
            <v>1451552</v>
          </cell>
          <cell r="G895">
            <v>1451552</v>
          </cell>
          <cell r="H895">
            <v>37553</v>
          </cell>
          <cell r="I895">
            <v>9</v>
          </cell>
          <cell r="J895">
            <v>1</v>
          </cell>
          <cell r="K895" t="str">
            <v>Member</v>
          </cell>
          <cell r="L895" t="str">
            <v>University of Tromsoe</v>
          </cell>
          <cell r="N895" t="str">
            <v>9037</v>
          </cell>
          <cell r="O895" t="str">
            <v>TROMSOE</v>
          </cell>
          <cell r="P895" t="str">
            <v>NO</v>
          </cell>
          <cell r="Q895" t="str">
            <v>N/A</v>
          </cell>
          <cell r="R895">
            <v>170000</v>
          </cell>
          <cell r="S895">
            <v>170000</v>
          </cell>
          <cell r="T895" t="str">
            <v>HES</v>
          </cell>
          <cell r="U895" t="str">
            <v>GOV</v>
          </cell>
          <cell r="V895" t="str">
            <v>HES</v>
          </cell>
        </row>
        <row r="896">
          <cell r="A896" t="str">
            <v>IHP</v>
          </cell>
          <cell r="B896" t="str">
            <v>HPRN-CT-2002-00220</v>
          </cell>
          <cell r="C896" t="str">
            <v>1.4.1.-1.1.</v>
          </cell>
          <cell r="D896" t="str">
            <v>Research Training Network</v>
          </cell>
          <cell r="E896" t="str">
            <v>DEGRADATION AND INSTABILITIES IN GEOMATERIALS WITH APPLICATION TO HAZARD MITIGATION</v>
          </cell>
          <cell r="F896">
            <v>1365000</v>
          </cell>
          <cell r="G896">
            <v>1365000</v>
          </cell>
          <cell r="H896">
            <v>37554</v>
          </cell>
          <cell r="I896">
            <v>9</v>
          </cell>
          <cell r="J896">
            <v>1</v>
          </cell>
          <cell r="K896" t="str">
            <v>Member</v>
          </cell>
          <cell r="L896" t="str">
            <v>SINTEF PETROLEUMSFORSKNING AS</v>
          </cell>
          <cell r="M896" t="str">
            <v>S.P. Andersens vei 15 B</v>
          </cell>
          <cell r="N896" t="str">
            <v>7034</v>
          </cell>
          <cell r="O896" t="str">
            <v>TRONDHEIM</v>
          </cell>
          <cell r="P896" t="str">
            <v>NO</v>
          </cell>
          <cell r="Q896" t="str">
            <v>N/A</v>
          </cell>
          <cell r="R896">
            <v>140000</v>
          </cell>
          <cell r="S896">
            <v>140000</v>
          </cell>
          <cell r="T896" t="str">
            <v>REC</v>
          </cell>
          <cell r="U896" t="str">
            <v>PRC</v>
          </cell>
          <cell r="V896" t="str">
            <v>RPR</v>
          </cell>
        </row>
        <row r="897">
          <cell r="A897" t="str">
            <v>IHP</v>
          </cell>
          <cell r="B897" t="str">
            <v>HPRN-CT-2002-00230</v>
          </cell>
          <cell r="C897" t="str">
            <v>1.4.1.-1.1.</v>
          </cell>
          <cell r="D897" t="str">
            <v>Research Training Network</v>
          </cell>
          <cell r="E897" t="str">
            <v>The Emergence of European Communities</v>
          </cell>
          <cell r="F897">
            <v>983903</v>
          </cell>
          <cell r="G897">
            <v>983903</v>
          </cell>
          <cell r="H897">
            <v>37518</v>
          </cell>
          <cell r="I897">
            <v>6</v>
          </cell>
          <cell r="J897">
            <v>1</v>
          </cell>
          <cell r="K897" t="str">
            <v>Member</v>
          </cell>
          <cell r="L897" t="str">
            <v>University of Oslo</v>
          </cell>
          <cell r="M897" t="str">
            <v>Problemveien 1</v>
          </cell>
          <cell r="N897" t="str">
            <v>0316</v>
          </cell>
          <cell r="O897" t="str">
            <v>OSLO</v>
          </cell>
          <cell r="P897" t="str">
            <v>NO</v>
          </cell>
          <cell r="Q897" t="str">
            <v>N/A</v>
          </cell>
          <cell r="R897">
            <v>209109</v>
          </cell>
          <cell r="S897">
            <v>209109</v>
          </cell>
          <cell r="T897" t="str">
            <v>HES</v>
          </cell>
          <cell r="U897" t="str">
            <v>GOV</v>
          </cell>
          <cell r="V897" t="str">
            <v>HES</v>
          </cell>
        </row>
        <row r="898">
          <cell r="A898" t="str">
            <v>IHP</v>
          </cell>
          <cell r="B898" t="str">
            <v>HPRN-CT-2002-00231</v>
          </cell>
          <cell r="C898" t="str">
            <v>1.4.1.-1.1.</v>
          </cell>
          <cell r="D898" t="str">
            <v>Research Training Network</v>
          </cell>
          <cell r="E898" t="str">
            <v>Applied Global Justice</v>
          </cell>
          <cell r="F898">
            <v>1499255</v>
          </cell>
          <cell r="G898">
            <v>1348927</v>
          </cell>
          <cell r="H898">
            <v>37518</v>
          </cell>
          <cell r="I898">
            <v>8</v>
          </cell>
          <cell r="J898">
            <v>1</v>
          </cell>
          <cell r="K898" t="str">
            <v>Member</v>
          </cell>
          <cell r="L898" t="str">
            <v>INTERNATIONAL PEACE RESEARCH INSTITUTE OSLO</v>
          </cell>
          <cell r="M898" t="str">
            <v>Fuglehauggata 11</v>
          </cell>
          <cell r="N898" t="str">
            <v>0260</v>
          </cell>
          <cell r="O898" t="str">
            <v>OSLO</v>
          </cell>
          <cell r="P898" t="str">
            <v>NO</v>
          </cell>
          <cell r="Q898" t="str">
            <v>N/A</v>
          </cell>
          <cell r="R898">
            <v>213000</v>
          </cell>
          <cell r="S898">
            <v>213000</v>
          </cell>
          <cell r="T898" t="str">
            <v>REC</v>
          </cell>
          <cell r="U898" t="str">
            <v>PNP</v>
          </cell>
          <cell r="V898" t="str">
            <v>RPN</v>
          </cell>
        </row>
        <row r="899">
          <cell r="A899" t="str">
            <v>IHP</v>
          </cell>
          <cell r="B899" t="str">
            <v>HPRN-CT-2002-00236</v>
          </cell>
          <cell r="C899" t="str">
            <v>1.4.1.-1.1.</v>
          </cell>
          <cell r="D899" t="str">
            <v>Research Training Network</v>
          </cell>
          <cell r="E899" t="str">
            <v>Trade, Industrialisation and Development</v>
          </cell>
          <cell r="F899">
            <v>1497447</v>
          </cell>
          <cell r="G899">
            <v>1497447</v>
          </cell>
          <cell r="H899">
            <v>37580</v>
          </cell>
          <cell r="I899">
            <v>10</v>
          </cell>
          <cell r="J899">
            <v>1</v>
          </cell>
          <cell r="K899" t="str">
            <v>Member</v>
          </cell>
          <cell r="L899" t="str">
            <v>NORGES HANDELSHOGSKOLE  NHH</v>
          </cell>
          <cell r="M899" t="str">
            <v>Helleveien 30</v>
          </cell>
          <cell r="N899" t="str">
            <v>5035</v>
          </cell>
          <cell r="O899" t="str">
            <v>BERGEN - SANDVIKEN</v>
          </cell>
          <cell r="P899" t="str">
            <v>NO</v>
          </cell>
          <cell r="Q899" t="str">
            <v>N/A</v>
          </cell>
          <cell r="R899">
            <v>180377</v>
          </cell>
          <cell r="S899">
            <v>180377</v>
          </cell>
          <cell r="T899" t="str">
            <v>HES</v>
          </cell>
          <cell r="U899" t="str">
            <v>PNP</v>
          </cell>
          <cell r="V899" t="str">
            <v>HES</v>
          </cell>
        </row>
        <row r="900">
          <cell r="A900" t="str">
            <v>IHP</v>
          </cell>
          <cell r="B900" t="str">
            <v>HPRN-CT-2002-00280</v>
          </cell>
          <cell r="C900" t="str">
            <v>1.4.1.-1.1.</v>
          </cell>
          <cell r="D900" t="str">
            <v>Research Training Network</v>
          </cell>
          <cell r="E900" t="str">
            <v>Quantum Spaces - Noncommutative Geometry</v>
          </cell>
          <cell r="F900">
            <v>1400000</v>
          </cell>
          <cell r="G900">
            <v>1400000</v>
          </cell>
          <cell r="H900">
            <v>37405</v>
          </cell>
          <cell r="I900">
            <v>7</v>
          </cell>
          <cell r="J900">
            <v>1</v>
          </cell>
          <cell r="K900" t="str">
            <v>Member</v>
          </cell>
          <cell r="L900" t="str">
            <v>University of Oslo</v>
          </cell>
          <cell r="M900" t="str">
            <v>Problemveien 1</v>
          </cell>
          <cell r="N900" t="str">
            <v>0316</v>
          </cell>
          <cell r="O900" t="str">
            <v>OSLO</v>
          </cell>
          <cell r="P900" t="str">
            <v>NO</v>
          </cell>
          <cell r="Q900" t="str">
            <v>N/A</v>
          </cell>
          <cell r="R900">
            <v>200000</v>
          </cell>
          <cell r="S900">
            <v>200000</v>
          </cell>
          <cell r="T900" t="str">
            <v>HES</v>
          </cell>
          <cell r="U900" t="str">
            <v>GOV</v>
          </cell>
          <cell r="V900" t="str">
            <v>HES</v>
          </cell>
        </row>
        <row r="901">
          <cell r="A901" t="str">
            <v>IHP</v>
          </cell>
          <cell r="B901" t="str">
            <v>HPRN-CT-2002-00293</v>
          </cell>
          <cell r="C901" t="str">
            <v>1.4.1.-1.1.</v>
          </cell>
          <cell r="D901" t="str">
            <v>Research Training Network</v>
          </cell>
          <cell r="E901" t="str">
            <v>Spin, charge and orbital ordering in complex transition metal oxides : an integrated synthesis and measurement approach.</v>
          </cell>
          <cell r="F901">
            <v>1500000</v>
          </cell>
          <cell r="G901">
            <v>1500000</v>
          </cell>
          <cell r="H901">
            <v>37497</v>
          </cell>
          <cell r="I901">
            <v>5</v>
          </cell>
          <cell r="J901">
            <v>1</v>
          </cell>
          <cell r="K901" t="str">
            <v>Member</v>
          </cell>
          <cell r="L901" t="str">
            <v>University of Oslo</v>
          </cell>
          <cell r="M901" t="str">
            <v>Problemveien 1</v>
          </cell>
          <cell r="N901" t="str">
            <v>0316</v>
          </cell>
          <cell r="O901" t="str">
            <v>OSLO</v>
          </cell>
          <cell r="P901" t="str">
            <v>NO</v>
          </cell>
          <cell r="Q901" t="str">
            <v>N/A</v>
          </cell>
          <cell r="R901">
            <v>222780</v>
          </cell>
          <cell r="S901">
            <v>222780</v>
          </cell>
          <cell r="T901" t="str">
            <v>HES</v>
          </cell>
          <cell r="U901" t="str">
            <v>GOV</v>
          </cell>
          <cell r="V901" t="str">
            <v>HES</v>
          </cell>
        </row>
        <row r="902">
          <cell r="A902" t="str">
            <v>IHP</v>
          </cell>
          <cell r="B902" t="str">
            <v>HPRN-CT-2002-00313</v>
          </cell>
          <cell r="C902" t="str">
            <v>1.4.1.-1.1.</v>
          </cell>
          <cell r="D902" t="str">
            <v>Research Training Network</v>
          </cell>
          <cell r="E902" t="str">
            <v>European Solar Magnetism Network</v>
          </cell>
          <cell r="F902">
            <v>1440036</v>
          </cell>
          <cell r="G902">
            <v>1440036</v>
          </cell>
          <cell r="H902">
            <v>37558</v>
          </cell>
          <cell r="I902">
            <v>11</v>
          </cell>
          <cell r="J902">
            <v>1</v>
          </cell>
          <cell r="K902" t="str">
            <v>Member</v>
          </cell>
          <cell r="L902" t="str">
            <v>University of Oslo</v>
          </cell>
          <cell r="M902" t="str">
            <v>Problemveien 1</v>
          </cell>
          <cell r="N902" t="str">
            <v>0316</v>
          </cell>
          <cell r="O902" t="str">
            <v>OSLO</v>
          </cell>
          <cell r="P902" t="str">
            <v>NO</v>
          </cell>
          <cell r="Q902" t="str">
            <v>N/A</v>
          </cell>
          <cell r="R902">
            <v>196872</v>
          </cell>
          <cell r="S902">
            <v>196872</v>
          </cell>
          <cell r="T902" t="str">
            <v>HES</v>
          </cell>
          <cell r="U902" t="str">
            <v>GOV</v>
          </cell>
          <cell r="V902" t="str">
            <v>HES</v>
          </cell>
        </row>
        <row r="903">
          <cell r="A903" t="str">
            <v>IHP</v>
          </cell>
          <cell r="B903" t="str">
            <v>HPRP-CT-2002-00002</v>
          </cell>
          <cell r="C903" t="str">
            <v>1.4.1.-3.3.</v>
          </cell>
          <cell r="D903" t="str">
            <v>Thematic Network</v>
          </cell>
          <cell r="E903" t="str">
            <v>ENVIRONMENTAL SCIENCE PUBLISHED FOR EVERY BODY ROUND THE EARTH - EDUCATIONAL NETWORK ON CLIMATE</v>
          </cell>
          <cell r="F903">
            <v>407209</v>
          </cell>
          <cell r="G903">
            <v>407209</v>
          </cell>
          <cell r="H903">
            <v>37601</v>
          </cell>
          <cell r="I903">
            <v>10</v>
          </cell>
          <cell r="J903">
            <v>2</v>
          </cell>
          <cell r="K903" t="str">
            <v>Principal Contractor</v>
          </cell>
          <cell r="L903" t="str">
            <v>CENTER FOR INTERNATIONAL CLIMATE AND ENVIRONMENTAL RESEARCH OSLO</v>
          </cell>
          <cell r="M903" t="str">
            <v>Blindern</v>
          </cell>
          <cell r="N903" t="str">
            <v>0318</v>
          </cell>
          <cell r="O903" t="str">
            <v>OSLO</v>
          </cell>
          <cell r="P903" t="str">
            <v>NO</v>
          </cell>
          <cell r="Q903" t="str">
            <v>N/A</v>
          </cell>
          <cell r="R903">
            <v>49422</v>
          </cell>
          <cell r="S903">
            <v>49422</v>
          </cell>
          <cell r="T903" t="str">
            <v>REC</v>
          </cell>
          <cell r="U903" t="str">
            <v>PNP</v>
          </cell>
          <cell r="V903" t="str">
            <v>RPN</v>
          </cell>
        </row>
        <row r="904">
          <cell r="A904" t="str">
            <v>IHP</v>
          </cell>
          <cell r="B904" t="str">
            <v>HPRP-CT-2002-00002</v>
          </cell>
          <cell r="C904" t="str">
            <v>1.4.1.-3.3.</v>
          </cell>
          <cell r="D904" t="str">
            <v>Thematic Network</v>
          </cell>
          <cell r="E904" t="str">
            <v>ENVIRONMENTAL SCIENCE PUBLISHED FOR EVERY BODY ROUND THE EARTH - EDUCATIONAL NETWORK ON CLIMATE</v>
          </cell>
          <cell r="F904">
            <v>407209</v>
          </cell>
          <cell r="G904">
            <v>407209</v>
          </cell>
          <cell r="H904">
            <v>37601</v>
          </cell>
          <cell r="I904">
            <v>10</v>
          </cell>
          <cell r="K904" t="str">
            <v>Principal Contractor</v>
          </cell>
          <cell r="L904" t="str">
            <v>University of Oslo</v>
          </cell>
          <cell r="M904" t="str">
            <v>Problemveien 1</v>
          </cell>
          <cell r="N904" t="str">
            <v>0316</v>
          </cell>
          <cell r="O904" t="str">
            <v>OSLO</v>
          </cell>
          <cell r="P904" t="str">
            <v>NO</v>
          </cell>
          <cell r="Q904" t="str">
            <v>N/A</v>
          </cell>
          <cell r="R904">
            <v>26260</v>
          </cell>
          <cell r="S904">
            <v>26260</v>
          </cell>
          <cell r="T904" t="str">
            <v>HES</v>
          </cell>
          <cell r="U904" t="str">
            <v>GOV</v>
          </cell>
          <cell r="V904" t="str">
            <v>HES</v>
          </cell>
        </row>
        <row r="905">
          <cell r="A905" t="str">
            <v>IHP</v>
          </cell>
          <cell r="B905" t="str">
            <v>HPSE-CT-1999-00008</v>
          </cell>
          <cell r="C905" t="str">
            <v>1.4.1.-4.</v>
          </cell>
          <cell r="D905" t="str">
            <v>Thematic Network</v>
          </cell>
          <cell r="E905" t="str">
            <v>The social problem and societal problematisation of men and masculinities</v>
          </cell>
          <cell r="F905">
            <v>475000</v>
          </cell>
          <cell r="G905">
            <v>475000</v>
          </cell>
          <cell r="H905">
            <v>36580</v>
          </cell>
          <cell r="I905">
            <v>11</v>
          </cell>
          <cell r="J905">
            <v>1</v>
          </cell>
          <cell r="K905" t="str">
            <v>Member</v>
          </cell>
          <cell r="L905" t="str">
            <v>University of Oslo</v>
          </cell>
          <cell r="M905" t="str">
            <v>Problemveien 1</v>
          </cell>
          <cell r="N905" t="str">
            <v>0316</v>
          </cell>
          <cell r="O905" t="str">
            <v>OSLO</v>
          </cell>
          <cell r="P905" t="str">
            <v>NO</v>
          </cell>
          <cell r="Q905" t="str">
            <v>N/A</v>
          </cell>
          <cell r="R905">
            <v>12720</v>
          </cell>
          <cell r="S905">
            <v>12720</v>
          </cell>
          <cell r="T905" t="str">
            <v>HES</v>
          </cell>
          <cell r="U905" t="str">
            <v>GOV</v>
          </cell>
          <cell r="V905" t="str">
            <v>HES</v>
          </cell>
        </row>
        <row r="906">
          <cell r="A906" t="str">
            <v>IHP</v>
          </cell>
          <cell r="B906" t="str">
            <v>HPSE-CT-1999-00023</v>
          </cell>
          <cell r="C906" t="str">
            <v>1.4.1.-4.</v>
          </cell>
          <cell r="D906" t="str">
            <v>Research Projects</v>
          </cell>
          <cell r="E906" t="str">
            <v>Public participation and the pension policy process:The citizen and pension reform</v>
          </cell>
          <cell r="F906">
            <v>788595</v>
          </cell>
          <cell r="G906">
            <v>479488</v>
          </cell>
          <cell r="H906">
            <v>36552</v>
          </cell>
          <cell r="I906">
            <v>7</v>
          </cell>
          <cell r="J906">
            <v>1</v>
          </cell>
          <cell r="K906" t="str">
            <v>Principal Contractor</v>
          </cell>
          <cell r="L906" t="str">
            <v xml:space="preserve">University of Bergen </v>
          </cell>
          <cell r="M906" t="str">
            <v>Prof. Keysersgt. 8</v>
          </cell>
          <cell r="N906" t="str">
            <v>5020</v>
          </cell>
          <cell r="O906" t="str">
            <v>BERGEN</v>
          </cell>
          <cell r="P906" t="str">
            <v>NO</v>
          </cell>
          <cell r="Q906" t="str">
            <v>N/A</v>
          </cell>
          <cell r="R906">
            <v>40000</v>
          </cell>
          <cell r="S906">
            <v>40000</v>
          </cell>
          <cell r="T906" t="str">
            <v>HES</v>
          </cell>
          <cell r="U906" t="str">
            <v>GOV</v>
          </cell>
          <cell r="V906" t="str">
            <v>HES</v>
          </cell>
        </row>
        <row r="907">
          <cell r="A907" t="str">
            <v>IHP</v>
          </cell>
          <cell r="B907" t="str">
            <v>HPSE-CT-1999-00029</v>
          </cell>
          <cell r="C907" t="str">
            <v>1.4.1.-4.</v>
          </cell>
          <cell r="D907" t="str">
            <v>Research Projects</v>
          </cell>
          <cell r="E907" t="str">
            <v>Democratic Participation and Political Communication in Systems of Multi-level Governance</v>
          </cell>
          <cell r="F907">
            <v>1410901</v>
          </cell>
          <cell r="G907">
            <v>1234977</v>
          </cell>
          <cell r="H907">
            <v>36585</v>
          </cell>
          <cell r="I907">
            <v>9</v>
          </cell>
          <cell r="J907">
            <v>1</v>
          </cell>
          <cell r="K907" t="str">
            <v>Principal Contractor</v>
          </cell>
          <cell r="L907" t="str">
            <v>NORWEGIAN SOCIAL SCIENCE DATA SERVICES</v>
          </cell>
          <cell r="M907" t="str">
            <v>Holmboesgate 22</v>
          </cell>
          <cell r="N907" t="str">
            <v>5007</v>
          </cell>
          <cell r="O907" t="str">
            <v>BERGEN</v>
          </cell>
          <cell r="P907" t="str">
            <v>NO</v>
          </cell>
          <cell r="Q907" t="str">
            <v>N/A</v>
          </cell>
          <cell r="R907">
            <v>138595</v>
          </cell>
          <cell r="S907">
            <v>138595</v>
          </cell>
          <cell r="T907" t="str">
            <v>REC</v>
          </cell>
          <cell r="U907" t="str">
            <v>GOV</v>
          </cell>
          <cell r="V907" t="str">
            <v>RPU</v>
          </cell>
        </row>
        <row r="908">
          <cell r="A908" t="str">
            <v>IHP</v>
          </cell>
          <cell r="B908" t="str">
            <v>HPSE-CT-1999-00034</v>
          </cell>
          <cell r="C908" t="str">
            <v>1.4.1.-4.</v>
          </cell>
          <cell r="D908" t="str">
            <v>Thematic Network</v>
          </cell>
          <cell r="E908" t="str">
            <v>Europeanization, Collective Identities, and Public Discourses</v>
          </cell>
          <cell r="F908">
            <v>190620</v>
          </cell>
          <cell r="G908">
            <v>190630</v>
          </cell>
          <cell r="H908">
            <v>36560</v>
          </cell>
          <cell r="I908">
            <v>5</v>
          </cell>
          <cell r="J908">
            <v>1</v>
          </cell>
          <cell r="K908" t="str">
            <v>Member</v>
          </cell>
          <cell r="L908" t="str">
            <v>THE RESEARCH COUNCIL OF NORWAY</v>
          </cell>
          <cell r="M908" t="str">
            <v>Stensberggata 26 St. Hanshaugen</v>
          </cell>
          <cell r="N908" t="str">
            <v>0131</v>
          </cell>
          <cell r="O908" t="str">
            <v>OSLO</v>
          </cell>
          <cell r="P908" t="str">
            <v>NO</v>
          </cell>
          <cell r="Q908" t="str">
            <v>N/A</v>
          </cell>
          <cell r="R908">
            <v>28875</v>
          </cell>
          <cell r="S908">
            <v>28875</v>
          </cell>
          <cell r="T908" t="str">
            <v>REC</v>
          </cell>
          <cell r="U908" t="str">
            <v>GOV</v>
          </cell>
          <cell r="V908" t="str">
            <v>RPU</v>
          </cell>
        </row>
        <row r="909">
          <cell r="A909" t="str">
            <v>IHP</v>
          </cell>
          <cell r="B909" t="str">
            <v>HPSE-CT-1999-00043</v>
          </cell>
          <cell r="C909" t="str">
            <v>1.4.1.-4.</v>
          </cell>
          <cell r="D909" t="str">
            <v>Research Projects</v>
          </cell>
          <cell r="E909" t="str">
            <v>Assessing the impact of technological innovation and globalisation: the effects on growth and employment</v>
          </cell>
          <cell r="F909">
            <v>786657</v>
          </cell>
          <cell r="G909">
            <v>786657</v>
          </cell>
          <cell r="H909">
            <v>36571</v>
          </cell>
          <cell r="I909">
            <v>6</v>
          </cell>
          <cell r="J909">
            <v>1</v>
          </cell>
          <cell r="K909" t="str">
            <v>Principal Contractor</v>
          </cell>
          <cell r="L909" t="str">
            <v>University of Oslo</v>
          </cell>
          <cell r="M909" t="str">
            <v>Problemveien 1</v>
          </cell>
          <cell r="N909" t="str">
            <v>0316</v>
          </cell>
          <cell r="O909" t="str">
            <v>OSLO</v>
          </cell>
          <cell r="P909" t="str">
            <v>NO</v>
          </cell>
          <cell r="Q909" t="str">
            <v>N/A</v>
          </cell>
          <cell r="R909">
            <v>38467</v>
          </cell>
          <cell r="S909">
            <v>38467</v>
          </cell>
          <cell r="T909" t="str">
            <v>HES</v>
          </cell>
          <cell r="U909" t="str">
            <v>GOV</v>
          </cell>
          <cell r="V909" t="str">
            <v>HES</v>
          </cell>
        </row>
        <row r="910">
          <cell r="A910" t="str">
            <v>IHP</v>
          </cell>
          <cell r="B910" t="str">
            <v>HPSE-CT-2001-00049</v>
          </cell>
          <cell r="C910" t="str">
            <v>1.4.1.-4.</v>
          </cell>
          <cell r="D910" t="str">
            <v>Research Projects</v>
          </cell>
          <cell r="E910" t="str">
            <v>Learning in Partnership: Responding to the Restructuring of the European Steel and Metal Industry</v>
          </cell>
          <cell r="F910">
            <v>1503363</v>
          </cell>
          <cell r="G910">
            <v>1196743</v>
          </cell>
          <cell r="H910">
            <v>37104</v>
          </cell>
          <cell r="I910">
            <v>8</v>
          </cell>
          <cell r="J910">
            <v>1</v>
          </cell>
          <cell r="K910" t="str">
            <v>Principal Contractor</v>
          </cell>
          <cell r="L910" t="str">
            <v>FAFO    INSTITUTE FOR APPLIED SOCIAL SCIENCE</v>
          </cell>
          <cell r="M910" t="str">
            <v>Borggata 2 B</v>
          </cell>
          <cell r="N910" t="str">
            <v>0608</v>
          </cell>
          <cell r="O910" t="str">
            <v>OSLO</v>
          </cell>
          <cell r="P910" t="str">
            <v>NO</v>
          </cell>
          <cell r="Q910" t="str">
            <v>N/A</v>
          </cell>
          <cell r="R910">
            <v>238740</v>
          </cell>
          <cell r="S910">
            <v>119370</v>
          </cell>
          <cell r="T910" t="str">
            <v>REC</v>
          </cell>
          <cell r="U910" t="str">
            <v>PNP</v>
          </cell>
          <cell r="V910" t="str">
            <v>RPN</v>
          </cell>
        </row>
        <row r="911">
          <cell r="A911" t="str">
            <v>IHP</v>
          </cell>
          <cell r="B911" t="str">
            <v>HPSE-CT-2001-00068</v>
          </cell>
          <cell r="C911" t="str">
            <v>1.4.1.-4.</v>
          </cell>
          <cell r="D911" t="str">
            <v>Research Projects</v>
          </cell>
          <cell r="E911" t="str">
            <v>Students as 'Journeymen' between communities of Higher Education and Work</v>
          </cell>
          <cell r="F911">
            <v>761670</v>
          </cell>
          <cell r="G911">
            <v>761670</v>
          </cell>
          <cell r="H911">
            <v>37104</v>
          </cell>
          <cell r="I911">
            <v>4</v>
          </cell>
          <cell r="J911">
            <v>1</v>
          </cell>
          <cell r="K911" t="str">
            <v>Principal Contractor</v>
          </cell>
          <cell r="L911" t="str">
            <v>University of Oslo</v>
          </cell>
          <cell r="M911" t="str">
            <v>Problemveien 1</v>
          </cell>
          <cell r="N911" t="str">
            <v>0316</v>
          </cell>
          <cell r="O911" t="str">
            <v>OSLO</v>
          </cell>
          <cell r="P911" t="str">
            <v>NO</v>
          </cell>
          <cell r="Q911" t="str">
            <v>N/A</v>
          </cell>
          <cell r="R911">
            <v>177600</v>
          </cell>
          <cell r="S911">
            <v>177600</v>
          </cell>
          <cell r="T911" t="str">
            <v>HES</v>
          </cell>
          <cell r="U911" t="str">
            <v>GOV</v>
          </cell>
          <cell r="V911" t="str">
            <v>HES</v>
          </cell>
        </row>
        <row r="912">
          <cell r="A912" t="str">
            <v>IHP</v>
          </cell>
          <cell r="B912" t="str">
            <v>HPSE-CT-2001-00085</v>
          </cell>
          <cell r="C912" t="str">
            <v>1.4.1.-4.</v>
          </cell>
          <cell r="D912" t="str">
            <v>Research Projects</v>
          </cell>
          <cell r="E912" t="str">
            <v>Towards a new organization of men's lives - emerging forms of work and opportunities for gender equality.</v>
          </cell>
          <cell r="F912">
            <v>1464454</v>
          </cell>
          <cell r="G912">
            <v>849983</v>
          </cell>
          <cell r="H912">
            <v>37134</v>
          </cell>
          <cell r="I912">
            <v>7</v>
          </cell>
          <cell r="J912">
            <v>1</v>
          </cell>
          <cell r="K912" t="str">
            <v>Principal Contractor</v>
          </cell>
          <cell r="L912" t="str">
            <v>ARBEIDSFORSKNINGSINSTITUTTET</v>
          </cell>
          <cell r="M912" t="str">
            <v>Stensberggaten 29</v>
          </cell>
          <cell r="N912" t="str">
            <v>0034</v>
          </cell>
          <cell r="O912" t="str">
            <v>OSLO</v>
          </cell>
          <cell r="P912" t="str">
            <v>NO</v>
          </cell>
          <cell r="Q912" t="str">
            <v>N/A</v>
          </cell>
          <cell r="R912">
            <v>283726</v>
          </cell>
          <cell r="S912">
            <v>141863</v>
          </cell>
          <cell r="T912" t="str">
            <v>REC</v>
          </cell>
          <cell r="U912" t="str">
            <v>GOV</v>
          </cell>
          <cell r="V912" t="str">
            <v>RPU</v>
          </cell>
        </row>
        <row r="913">
          <cell r="A913" t="str">
            <v>IHP</v>
          </cell>
          <cell r="B913" t="str">
            <v>HPSE-CT-2001-00088</v>
          </cell>
          <cell r="C913" t="str">
            <v>1.4.1.-4.</v>
          </cell>
          <cell r="D913" t="str">
            <v>Research Projects</v>
          </cell>
          <cell r="E913" t="str">
            <v>European Social Survey - Development and First Round</v>
          </cell>
          <cell r="F913">
            <v>1826285</v>
          </cell>
          <cell r="G913">
            <v>1402281</v>
          </cell>
          <cell r="H913">
            <v>37049</v>
          </cell>
          <cell r="I913">
            <v>6</v>
          </cell>
          <cell r="J913">
            <v>1</v>
          </cell>
          <cell r="K913" t="str">
            <v>Principal Contractor</v>
          </cell>
          <cell r="L913" t="str">
            <v>NORWEGIAN SOCIAL SCIENCE DATA SERVICES</v>
          </cell>
          <cell r="M913" t="str">
            <v>Holmboesgate 22</v>
          </cell>
          <cell r="N913" t="str">
            <v>5007</v>
          </cell>
          <cell r="O913" t="str">
            <v>BERGEN</v>
          </cell>
          <cell r="P913" t="str">
            <v>NO</v>
          </cell>
          <cell r="Q913" t="str">
            <v>N/A</v>
          </cell>
          <cell r="R913">
            <v>300008</v>
          </cell>
          <cell r="S913">
            <v>150004</v>
          </cell>
          <cell r="T913" t="str">
            <v>REC</v>
          </cell>
          <cell r="U913" t="str">
            <v>GOV</v>
          </cell>
          <cell r="V913" t="str">
            <v>RPU</v>
          </cell>
        </row>
        <row r="914">
          <cell r="A914" t="str">
            <v>IHP</v>
          </cell>
          <cell r="B914" t="str">
            <v>HPSE-CT-2001-00094</v>
          </cell>
          <cell r="C914" t="str">
            <v>1.4.1.-4.</v>
          </cell>
          <cell r="D914" t="str">
            <v>Research Projects</v>
          </cell>
          <cell r="E914" t="str">
            <v>ON THE THRESHOLD TO URBAN PANOPTICON? ANALYSING THE EMPLOYMENT OF CLOSED-CIRCUIT TELEVISION (CCTV) IN EUROPEAN CITIES AND ASSESSING ITS SOCIAL AND POLITICAL IMPACTS</v>
          </cell>
          <cell r="F914">
            <v>994981</v>
          </cell>
          <cell r="G914">
            <v>899966</v>
          </cell>
          <cell r="H914">
            <v>37117</v>
          </cell>
          <cell r="I914">
            <v>6</v>
          </cell>
          <cell r="J914">
            <v>1</v>
          </cell>
          <cell r="K914" t="str">
            <v>Principal Contractor</v>
          </cell>
          <cell r="L914" t="str">
            <v>NTNU</v>
          </cell>
          <cell r="M914" t="str">
            <v>Gloeshaugen</v>
          </cell>
          <cell r="N914" t="str">
            <v>7491</v>
          </cell>
          <cell r="O914" t="str">
            <v>TRONDHEIM</v>
          </cell>
          <cell r="P914" t="str">
            <v>NO</v>
          </cell>
          <cell r="R914">
            <v>166447</v>
          </cell>
          <cell r="S914">
            <v>166447</v>
          </cell>
          <cell r="T914" t="str">
            <v>HES</v>
          </cell>
          <cell r="U914" t="str">
            <v>GOV</v>
          </cell>
          <cell r="V914" t="str">
            <v>HES</v>
          </cell>
        </row>
        <row r="915">
          <cell r="A915" t="str">
            <v>IHP</v>
          </cell>
          <cell r="B915" t="str">
            <v>HPSE-CT-2001-00095</v>
          </cell>
          <cell r="C915" t="str">
            <v>1.4.1.-4.</v>
          </cell>
          <cell r="D915" t="str">
            <v>Research Projects</v>
          </cell>
          <cell r="E915" t="str">
            <v>Changing population of Europe: Uncertain future</v>
          </cell>
          <cell r="F915">
            <v>631050</v>
          </cell>
          <cell r="G915">
            <v>400945</v>
          </cell>
          <cell r="H915">
            <v>37134</v>
          </cell>
          <cell r="I915">
            <v>4</v>
          </cell>
          <cell r="J915">
            <v>1</v>
          </cell>
          <cell r="K915" t="str">
            <v>Principal Contractor</v>
          </cell>
          <cell r="L915" t="str">
            <v>STATISTISK SENTRALBYRAA</v>
          </cell>
          <cell r="M915" t="str">
            <v>Kongengate 6</v>
          </cell>
          <cell r="N915" t="str">
            <v>0031</v>
          </cell>
          <cell r="O915" t="str">
            <v>OSLO</v>
          </cell>
          <cell r="P915" t="str">
            <v>NO</v>
          </cell>
          <cell r="Q915" t="str">
            <v>N/A</v>
          </cell>
          <cell r="R915">
            <v>159040</v>
          </cell>
          <cell r="S915">
            <v>79520</v>
          </cell>
          <cell r="T915" t="str">
            <v>REC</v>
          </cell>
          <cell r="U915" t="str">
            <v>GOV</v>
          </cell>
          <cell r="V915" t="str">
            <v>RPU</v>
          </cell>
        </row>
        <row r="916">
          <cell r="A916" t="str">
            <v>IHP</v>
          </cell>
          <cell r="B916" t="str">
            <v>HPSE-CT-2001-50002</v>
          </cell>
          <cell r="C916" t="str">
            <v>1.4.1.-4.</v>
          </cell>
          <cell r="D916" t="str">
            <v>Thematic Network</v>
          </cell>
          <cell r="E916" t="str">
            <v>European Network on Human Mobility - ENMOB</v>
          </cell>
          <cell r="F916">
            <v>410000</v>
          </cell>
          <cell r="G916">
            <v>410000</v>
          </cell>
          <cell r="H916">
            <v>37063</v>
          </cell>
          <cell r="I916">
            <v>18</v>
          </cell>
          <cell r="J916">
            <v>1</v>
          </cell>
          <cell r="K916" t="str">
            <v>Member</v>
          </cell>
          <cell r="L916" t="str">
            <v>NIFU  NORWEGIAN INSTITUTE FOR STUDIES IN RESEARCH AND HIGHER EDUCATION</v>
          </cell>
          <cell r="M916" t="str">
            <v>Hegdehaugsveien 31</v>
          </cell>
          <cell r="N916" t="str">
            <v>0352</v>
          </cell>
          <cell r="O916" t="str">
            <v>OSLO</v>
          </cell>
          <cell r="P916" t="str">
            <v>NO</v>
          </cell>
          <cell r="Q916" t="str">
            <v>N/A</v>
          </cell>
          <cell r="R916">
            <v>24504</v>
          </cell>
          <cell r="S916">
            <v>24504</v>
          </cell>
          <cell r="T916" t="str">
            <v>REC</v>
          </cell>
          <cell r="U916" t="str">
            <v>GOV</v>
          </cell>
          <cell r="V916" t="str">
            <v>RPU</v>
          </cell>
        </row>
        <row r="917">
          <cell r="A917" t="str">
            <v>IHP</v>
          </cell>
          <cell r="B917" t="str">
            <v>HPSE-CT-2001-50002</v>
          </cell>
          <cell r="C917" t="str">
            <v>1.4.1.-4.</v>
          </cell>
          <cell r="D917" t="str">
            <v>Thematic Network</v>
          </cell>
          <cell r="E917" t="str">
            <v>European Network on Human Mobility - ENMOB</v>
          </cell>
          <cell r="F917">
            <v>410000</v>
          </cell>
          <cell r="G917">
            <v>410000</v>
          </cell>
          <cell r="H917">
            <v>37063</v>
          </cell>
          <cell r="I917">
            <v>18</v>
          </cell>
          <cell r="J917">
            <v>1</v>
          </cell>
          <cell r="K917" t="str">
            <v>Prime Contractor</v>
          </cell>
          <cell r="L917" t="str">
            <v>STEP  STIFTELSEN STUDIES IN TECHNOLOGY, INNOVATION AND ECONOMIC POLICY</v>
          </cell>
          <cell r="M917" t="str">
            <v>Storgaten 1</v>
          </cell>
          <cell r="N917" t="str">
            <v>0155</v>
          </cell>
          <cell r="O917" t="str">
            <v>OSLO</v>
          </cell>
          <cell r="P917" t="str">
            <v>NO</v>
          </cell>
          <cell r="Q917" t="str">
            <v>N/A</v>
          </cell>
          <cell r="R917">
            <v>54818</v>
          </cell>
          <cell r="S917">
            <v>54818</v>
          </cell>
          <cell r="T917" t="str">
            <v>REC</v>
          </cell>
          <cell r="U917" t="str">
            <v>PNP</v>
          </cell>
          <cell r="V917" t="str">
            <v>RPN</v>
          </cell>
        </row>
        <row r="918">
          <cell r="A918" t="str">
            <v>IHP</v>
          </cell>
          <cell r="B918" t="str">
            <v>HPSE-CT-2001-50003</v>
          </cell>
          <cell r="C918" t="str">
            <v>1.4.1.-4.</v>
          </cell>
          <cell r="D918" t="str">
            <v>Thematic Network</v>
          </cell>
          <cell r="E918" t="str">
            <v>Science, Technology and Governance in Europe</v>
          </cell>
          <cell r="F918">
            <v>400000</v>
          </cell>
          <cell r="G918">
            <v>400000</v>
          </cell>
          <cell r="H918">
            <v>37139</v>
          </cell>
          <cell r="I918">
            <v>9</v>
          </cell>
          <cell r="J918">
            <v>1</v>
          </cell>
          <cell r="K918" t="str">
            <v>Principal Contractor</v>
          </cell>
          <cell r="L918" t="str">
            <v>NIFU  NORWEGIAN INSTITUTE FOR STUDIES IN RESEARCH AND HIGHER EDUCATION</v>
          </cell>
          <cell r="M918" t="str">
            <v>Hegdehaugsveien 31</v>
          </cell>
          <cell r="N918" t="str">
            <v>0352</v>
          </cell>
          <cell r="O918" t="str">
            <v>OSLO</v>
          </cell>
          <cell r="P918" t="str">
            <v>NO</v>
          </cell>
          <cell r="Q918" t="str">
            <v>N/A</v>
          </cell>
          <cell r="R918">
            <v>34920</v>
          </cell>
          <cell r="S918">
            <v>34920</v>
          </cell>
          <cell r="T918" t="str">
            <v>REC</v>
          </cell>
          <cell r="U918" t="str">
            <v>GOV</v>
          </cell>
          <cell r="V918" t="str">
            <v>RPU</v>
          </cell>
        </row>
        <row r="919">
          <cell r="A919" t="str">
            <v>IHP</v>
          </cell>
          <cell r="B919" t="str">
            <v>HPSE-CT-2001-50008</v>
          </cell>
          <cell r="C919" t="str">
            <v>1.4.1.-4.</v>
          </cell>
          <cell r="D919" t="str">
            <v>Thematic Network</v>
          </cell>
          <cell r="E919" t="str">
            <v>Towards the European Society - Challenges for Education and Training Policies Arising from the European Integration and Enlargement</v>
          </cell>
          <cell r="F919">
            <v>679768</v>
          </cell>
          <cell r="G919">
            <v>649960</v>
          </cell>
          <cell r="H919">
            <v>37123</v>
          </cell>
          <cell r="I919">
            <v>12</v>
          </cell>
          <cell r="J919">
            <v>1</v>
          </cell>
          <cell r="K919" t="str">
            <v>Principal Contractor</v>
          </cell>
          <cell r="L919" t="str">
            <v>FAFO    INSTITUTE FOR APPLIED SOCIAL SCIENCE</v>
          </cell>
          <cell r="M919" t="str">
            <v>Borggata 2 B</v>
          </cell>
          <cell r="N919" t="str">
            <v>0608</v>
          </cell>
          <cell r="O919" t="str">
            <v>OSLO</v>
          </cell>
          <cell r="P919" t="str">
            <v>NO</v>
          </cell>
          <cell r="Q919" t="str">
            <v>N/A</v>
          </cell>
          <cell r="R919">
            <v>62208</v>
          </cell>
          <cell r="S919">
            <v>32400</v>
          </cell>
          <cell r="T919" t="str">
            <v>REC</v>
          </cell>
          <cell r="U919" t="str">
            <v>PNP</v>
          </cell>
          <cell r="V919" t="str">
            <v>RPN</v>
          </cell>
        </row>
        <row r="920">
          <cell r="A920" t="str">
            <v>IHP</v>
          </cell>
          <cell r="B920" t="str">
            <v>HPSE-CT-2001-50010</v>
          </cell>
          <cell r="C920" t="str">
            <v>1.4.1.-4.</v>
          </cell>
          <cell r="D920" t="str">
            <v>Thematic Network</v>
          </cell>
          <cell r="E920" t="str">
            <v>European Thematic Network on Indicators of Social Quality</v>
          </cell>
          <cell r="F920">
            <v>850000</v>
          </cell>
          <cell r="G920">
            <v>850000</v>
          </cell>
          <cell r="H920">
            <v>37162</v>
          </cell>
          <cell r="I920">
            <v>17</v>
          </cell>
          <cell r="J920">
            <v>1</v>
          </cell>
          <cell r="K920" t="str">
            <v>Principal Contractor</v>
          </cell>
          <cell r="L920" t="str">
            <v>INTERNATIONAL COUNCIL ON SOCIAL WELFARE, EUROPEAN REGION</v>
          </cell>
          <cell r="M920" t="str">
            <v>Norwegian Forum of Health and Social Issues, 8150 Dep.</v>
          </cell>
          <cell r="N920" t="str">
            <v>0033</v>
          </cell>
          <cell r="O920" t="str">
            <v>OSLO</v>
          </cell>
          <cell r="P920" t="str">
            <v>NO</v>
          </cell>
          <cell r="Q920" t="str">
            <v>N/A</v>
          </cell>
          <cell r="R920">
            <v>21224</v>
          </cell>
          <cell r="S920">
            <v>21224</v>
          </cell>
          <cell r="T920" t="str">
            <v>REC</v>
          </cell>
          <cell r="U920" t="str">
            <v>PNP</v>
          </cell>
          <cell r="V920" t="str">
            <v>RPN</v>
          </cell>
        </row>
        <row r="921">
          <cell r="A921" t="str">
            <v>IHP</v>
          </cell>
          <cell r="B921" t="str">
            <v>HPSE-CT-2001-50012</v>
          </cell>
          <cell r="C921" t="str">
            <v>1.4.1.-4.</v>
          </cell>
          <cell r="D921" t="str">
            <v>Thematic Network</v>
          </cell>
          <cell r="E921" t="str">
            <v>The socio-economic role of domestic service as a factor of European identity</v>
          </cell>
          <cell r="F921">
            <v>345987</v>
          </cell>
          <cell r="G921">
            <v>345987</v>
          </cell>
          <cell r="H921">
            <v>37130</v>
          </cell>
          <cell r="I921">
            <v>22</v>
          </cell>
          <cell r="J921">
            <v>1</v>
          </cell>
          <cell r="K921" t="str">
            <v>Principal Contractor</v>
          </cell>
          <cell r="L921" t="str">
            <v>University of Oslo</v>
          </cell>
          <cell r="M921" t="str">
            <v>Problemveien 1</v>
          </cell>
          <cell r="N921" t="str">
            <v>0316</v>
          </cell>
          <cell r="O921" t="str">
            <v>OSLO</v>
          </cell>
          <cell r="P921" t="str">
            <v>NO</v>
          </cell>
          <cell r="Q921" t="str">
            <v>N/A</v>
          </cell>
          <cell r="R921">
            <v>18295</v>
          </cell>
          <cell r="S921">
            <v>18295</v>
          </cell>
          <cell r="T921" t="str">
            <v>HES</v>
          </cell>
          <cell r="U921" t="str">
            <v>GOV</v>
          </cell>
          <cell r="V921" t="str">
            <v>HES</v>
          </cell>
        </row>
        <row r="922">
          <cell r="A922" t="str">
            <v>IHP</v>
          </cell>
          <cell r="B922" t="str">
            <v>HPSE-CT-2001-60006</v>
          </cell>
          <cell r="C922" t="str">
            <v>1.4.1.-4.</v>
          </cell>
          <cell r="D922" t="str">
            <v>Classical Accompanying Measures</v>
          </cell>
          <cell r="E922" t="str">
            <v>LEARNINGSPACE - Crossboundary European Scenarios on Learning</v>
          </cell>
          <cell r="F922">
            <v>196600</v>
          </cell>
          <cell r="G922">
            <v>196600</v>
          </cell>
          <cell r="H922">
            <v>37095</v>
          </cell>
          <cell r="I922">
            <v>5</v>
          </cell>
          <cell r="J922">
            <v>1</v>
          </cell>
          <cell r="K922" t="str">
            <v>Principal Contractor</v>
          </cell>
          <cell r="L922" t="str">
            <v>University of Oslo</v>
          </cell>
          <cell r="M922" t="str">
            <v>Problemveien 1</v>
          </cell>
          <cell r="N922" t="str">
            <v>0316</v>
          </cell>
          <cell r="O922" t="str">
            <v>OSLO</v>
          </cell>
          <cell r="P922" t="str">
            <v>NO</v>
          </cell>
          <cell r="Q922" t="str">
            <v>N/A</v>
          </cell>
          <cell r="R922">
            <v>18960</v>
          </cell>
          <cell r="S922">
            <v>18960</v>
          </cell>
          <cell r="T922" t="str">
            <v>HES</v>
          </cell>
          <cell r="U922" t="str">
            <v>GOV</v>
          </cell>
          <cell r="V922" t="str">
            <v>HES</v>
          </cell>
        </row>
        <row r="923">
          <cell r="A923" t="str">
            <v>IHP</v>
          </cell>
          <cell r="B923" t="str">
            <v>HPSE-CT-2001-60021</v>
          </cell>
          <cell r="C923" t="str">
            <v>1.4.1.-4.</v>
          </cell>
          <cell r="D923" t="str">
            <v>Classical Accompanying Measures</v>
          </cell>
          <cell r="E923" t="str">
            <v>Comparing national datasources in the field of migration and integration</v>
          </cell>
          <cell r="F923">
            <v>295115</v>
          </cell>
          <cell r="G923">
            <v>271160</v>
          </cell>
          <cell r="H923">
            <v>37162</v>
          </cell>
          <cell r="I923">
            <v>10</v>
          </cell>
          <cell r="J923">
            <v>1</v>
          </cell>
          <cell r="K923" t="str">
            <v>Principal Contractor</v>
          </cell>
          <cell r="L923" t="str">
            <v>STATISTISK SENTRALBYRAA</v>
          </cell>
          <cell r="M923" t="str">
            <v>Kongengate 6</v>
          </cell>
          <cell r="N923" t="str">
            <v>0031</v>
          </cell>
          <cell r="O923" t="str">
            <v>OSLO</v>
          </cell>
          <cell r="P923" t="str">
            <v>NO</v>
          </cell>
          <cell r="Q923" t="str">
            <v>N/A</v>
          </cell>
          <cell r="R923">
            <v>24030</v>
          </cell>
          <cell r="S923">
            <v>24030</v>
          </cell>
          <cell r="T923" t="str">
            <v>REC</v>
          </cell>
          <cell r="U923" t="str">
            <v>GOV</v>
          </cell>
          <cell r="V923" t="str">
            <v>RPU</v>
          </cell>
        </row>
        <row r="924">
          <cell r="A924" t="str">
            <v>IHP</v>
          </cell>
          <cell r="B924" t="str">
            <v>HPSE-CT-2001-60035</v>
          </cell>
          <cell r="C924" t="str">
            <v>1.4.1.-4.</v>
          </cell>
          <cell r="D924" t="str">
            <v>Classical Accompanying Measures</v>
          </cell>
          <cell r="E924" t="str">
            <v>'Towards a European Research Arena - How to Achieve European Added Value in Transnational and Interdisciplinary Socio-economic Research - Lessons Learned from 4. and 5. FRP projects'</v>
          </cell>
          <cell r="F924">
            <v>554641</v>
          </cell>
          <cell r="G924">
            <v>554641</v>
          </cell>
          <cell r="H924">
            <v>37235</v>
          </cell>
          <cell r="I924">
            <v>7</v>
          </cell>
          <cell r="J924">
            <v>1</v>
          </cell>
          <cell r="K924" t="str">
            <v>Principal Contractor</v>
          </cell>
          <cell r="L924" t="str">
            <v>STEP  STIFTELSEN STUDIES IN TECHNOLOGY, INNOVATION AND ECONOMIC POLICY</v>
          </cell>
          <cell r="M924" t="str">
            <v>Storgaten 1</v>
          </cell>
          <cell r="N924" t="str">
            <v>0155</v>
          </cell>
          <cell r="O924" t="str">
            <v>OSLO</v>
          </cell>
          <cell r="P924" t="str">
            <v>NO</v>
          </cell>
          <cell r="Q924" t="str">
            <v>N/A</v>
          </cell>
          <cell r="R924">
            <v>53691</v>
          </cell>
          <cell r="S924">
            <v>53692</v>
          </cell>
          <cell r="T924" t="str">
            <v>REC</v>
          </cell>
          <cell r="U924" t="str">
            <v>PNP</v>
          </cell>
          <cell r="V924" t="str">
            <v>RPN</v>
          </cell>
        </row>
        <row r="925">
          <cell r="A925" t="str">
            <v>IHP</v>
          </cell>
          <cell r="B925" t="str">
            <v>HPSE-CT-2002-00102</v>
          </cell>
          <cell r="C925" t="str">
            <v>1.4.1.-4.</v>
          </cell>
          <cell r="D925" t="str">
            <v>Research Projects</v>
          </cell>
          <cell r="E925" t="str">
            <v>OVERCOMING THE BARRIERS AND SEIZING THE OPPORTUNITIES FOR ACTIVE AGEING POLICIES IN EUROPE</v>
          </cell>
          <cell r="F925">
            <v>1891563</v>
          </cell>
          <cell r="G925">
            <v>1139996</v>
          </cell>
          <cell r="H925">
            <v>37560</v>
          </cell>
          <cell r="I925">
            <v>10</v>
          </cell>
          <cell r="J925">
            <v>1</v>
          </cell>
          <cell r="K925" t="str">
            <v>Principal Contractor</v>
          </cell>
          <cell r="L925" t="str">
            <v xml:space="preserve">University of Bergen </v>
          </cell>
          <cell r="M925" t="str">
            <v>Prof. Keysersgt. 8</v>
          </cell>
          <cell r="N925" t="str">
            <v>5020</v>
          </cell>
          <cell r="O925" t="str">
            <v>BERGEN</v>
          </cell>
          <cell r="P925" t="str">
            <v>NO</v>
          </cell>
          <cell r="Q925" t="str">
            <v>N/A</v>
          </cell>
          <cell r="R925">
            <v>159390</v>
          </cell>
          <cell r="S925">
            <v>159390</v>
          </cell>
          <cell r="T925" t="str">
            <v>HES</v>
          </cell>
          <cell r="U925" t="str">
            <v>GOV</v>
          </cell>
          <cell r="V925" t="str">
            <v>HES</v>
          </cell>
        </row>
        <row r="926">
          <cell r="A926" t="str">
            <v>IHP</v>
          </cell>
          <cell r="B926" t="str">
            <v>HPSE-CT-2002-00108</v>
          </cell>
          <cell r="C926" t="str">
            <v>1.4.1.-4.</v>
          </cell>
          <cell r="D926" t="str">
            <v>Research Projects</v>
          </cell>
          <cell r="E926" t="str">
            <v>Education and wage inequality in Europe</v>
          </cell>
          <cell r="F926">
            <v>1469199</v>
          </cell>
          <cell r="G926">
            <v>1169979</v>
          </cell>
          <cell r="H926">
            <v>37551</v>
          </cell>
          <cell r="I926">
            <v>9</v>
          </cell>
          <cell r="J926">
            <v>1</v>
          </cell>
          <cell r="K926" t="str">
            <v>Principal Contractor</v>
          </cell>
          <cell r="L926" t="str">
            <v>INSTITUT FOR SOSIALFORSKING@@@</v>
          </cell>
          <cell r="M926" t="str">
            <v>Munthesgatan 31</v>
          </cell>
          <cell r="N926" t="str">
            <v>0208</v>
          </cell>
          <cell r="O926" t="str">
            <v>OSLO</v>
          </cell>
          <cell r="P926" t="str">
            <v>NO</v>
          </cell>
          <cell r="Q926" t="str">
            <v>N/A</v>
          </cell>
          <cell r="R926">
            <v>206176</v>
          </cell>
          <cell r="S926">
            <v>103088</v>
          </cell>
          <cell r="T926" t="str">
            <v>REC</v>
          </cell>
          <cell r="U926" t="str">
            <v>PNP</v>
          </cell>
          <cell r="V926" t="str">
            <v>RPN</v>
          </cell>
        </row>
        <row r="927">
          <cell r="A927" t="str">
            <v>IHP</v>
          </cell>
          <cell r="B927" t="str">
            <v>HPSE-CT-2002-00112</v>
          </cell>
          <cell r="C927" t="str">
            <v>1.4.1.-4.</v>
          </cell>
          <cell r="D927" t="str">
            <v>Research Projects</v>
          </cell>
          <cell r="E927" t="str">
            <v>Policy and Innovation in Low Tech (PILOT) Knowledge Formation, Employment &amp; Growth Contributions of the 'Old Economy' Industries in Europe</v>
          </cell>
          <cell r="F927">
            <v>1934978</v>
          </cell>
          <cell r="G927">
            <v>1489865</v>
          </cell>
          <cell r="H927">
            <v>37568</v>
          </cell>
          <cell r="I927">
            <v>11</v>
          </cell>
          <cell r="J927">
            <v>1</v>
          </cell>
          <cell r="K927" t="str">
            <v>Principal Contractor</v>
          </cell>
          <cell r="L927" t="str">
            <v>STEP  STIFTELSEN STUDIES IN TECHNOLOGY, INNOVATION AND ECONOMIC POLICY</v>
          </cell>
          <cell r="M927" t="str">
            <v>Storgaten 1</v>
          </cell>
          <cell r="N927" t="str">
            <v>0155</v>
          </cell>
          <cell r="O927" t="str">
            <v>OSLO</v>
          </cell>
          <cell r="P927" t="str">
            <v>NO</v>
          </cell>
          <cell r="Q927" t="str">
            <v>N/A</v>
          </cell>
          <cell r="R927">
            <v>414900</v>
          </cell>
          <cell r="S927">
            <v>207450</v>
          </cell>
          <cell r="T927" t="str">
            <v>REC</v>
          </cell>
          <cell r="U927" t="str">
            <v>PNP</v>
          </cell>
          <cell r="V927" t="str">
            <v>RPN</v>
          </cell>
        </row>
        <row r="928">
          <cell r="A928" t="str">
            <v>IHP</v>
          </cell>
          <cell r="B928" t="str">
            <v>HPSE-CT-2002-00113</v>
          </cell>
          <cell r="C928" t="str">
            <v>1.4.1.-4.</v>
          </cell>
          <cell r="D928" t="str">
            <v>Research Projects</v>
          </cell>
          <cell r="E928" t="str">
            <v>Higher Education Institutions' Responses to Europeanisation, Internationalisation and Globalisation. Developing International Activities in a Multi-level Policy Context.</v>
          </cell>
          <cell r="F928">
            <v>1168409</v>
          </cell>
          <cell r="G928">
            <v>949629</v>
          </cell>
          <cell r="H928">
            <v>37557</v>
          </cell>
          <cell r="I928">
            <v>8</v>
          </cell>
          <cell r="J928">
            <v>1</v>
          </cell>
          <cell r="K928" t="str">
            <v>Principal Contractor</v>
          </cell>
          <cell r="L928" t="str">
            <v>NIFU  NORWEGIAN INSTITUTE FOR STUDIES IN RESEARCH AND HIGHER EDUCATION</v>
          </cell>
          <cell r="M928" t="str">
            <v>Hegdehaugsveien 31</v>
          </cell>
          <cell r="N928" t="str">
            <v>0352</v>
          </cell>
          <cell r="O928" t="str">
            <v>OSLO</v>
          </cell>
          <cell r="P928" t="str">
            <v>NO</v>
          </cell>
          <cell r="Q928" t="str">
            <v>N/A</v>
          </cell>
          <cell r="R928">
            <v>183936</v>
          </cell>
          <cell r="S928">
            <v>183936</v>
          </cell>
          <cell r="T928" t="str">
            <v>REC</v>
          </cell>
          <cell r="U928" t="str">
            <v>GOV</v>
          </cell>
          <cell r="V928" t="str">
            <v>RPU</v>
          </cell>
        </row>
        <row r="929">
          <cell r="A929" t="str">
            <v>IHP</v>
          </cell>
          <cell r="B929" t="str">
            <v>HPSE-CT-2002-00116</v>
          </cell>
          <cell r="C929" t="str">
            <v>1.4.1.-4.</v>
          </cell>
          <cell r="D929" t="str">
            <v>Research Projects</v>
          </cell>
          <cell r="E929" t="str">
            <v>European Social Survey, Round 2 - Monitoring Attitude Change in Europe</v>
          </cell>
          <cell r="F929">
            <v>2348353</v>
          </cell>
          <cell r="G929">
            <v>1780000</v>
          </cell>
          <cell r="H929">
            <v>37589</v>
          </cell>
          <cell r="I929">
            <v>6</v>
          </cell>
          <cell r="J929">
            <v>1</v>
          </cell>
          <cell r="K929" t="str">
            <v>Principal Contractor</v>
          </cell>
          <cell r="L929" t="str">
            <v>NORWEGIAN SOCIAL SCIENCE DATA SERVICES</v>
          </cell>
          <cell r="M929" t="str">
            <v>Holmboesgate 22</v>
          </cell>
          <cell r="N929" t="str">
            <v>5007</v>
          </cell>
          <cell r="O929" t="str">
            <v>BERGEN</v>
          </cell>
          <cell r="P929" t="str">
            <v>NO</v>
          </cell>
          <cell r="Q929" t="str">
            <v>N/A</v>
          </cell>
          <cell r="R929">
            <v>519768</v>
          </cell>
          <cell r="S929">
            <v>259884</v>
          </cell>
          <cell r="T929" t="str">
            <v>REC</v>
          </cell>
          <cell r="U929" t="str">
            <v>GOV</v>
          </cell>
          <cell r="V929" t="str">
            <v>RPU</v>
          </cell>
        </row>
        <row r="930">
          <cell r="A930" t="str">
            <v>IHP</v>
          </cell>
          <cell r="B930" t="str">
            <v>HPSE-CT-2002-00122</v>
          </cell>
          <cell r="C930" t="str">
            <v>1.4.1.-4.</v>
          </cell>
          <cell r="D930" t="str">
            <v>Research Projects</v>
          </cell>
          <cell r="E930" t="str">
            <v>Metadata Management and Production System for Empricical Socio-Economic Research</v>
          </cell>
          <cell r="F930">
            <v>2287631</v>
          </cell>
          <cell r="G930">
            <v>1284957</v>
          </cell>
          <cell r="H930">
            <v>37596</v>
          </cell>
          <cell r="I930">
            <v>8</v>
          </cell>
          <cell r="J930">
            <v>1</v>
          </cell>
          <cell r="L930" t="str">
            <v>NORWEGIAN SOCIAL SCIENCE DATA SERVICES</v>
          </cell>
          <cell r="M930" t="str">
            <v>Holmboesgate 22</v>
          </cell>
          <cell r="N930" t="str">
            <v>5007</v>
          </cell>
          <cell r="O930" t="str">
            <v>BERGEN</v>
          </cell>
          <cell r="P930" t="str">
            <v>NO</v>
          </cell>
          <cell r="Q930" t="str">
            <v>N/A</v>
          </cell>
          <cell r="R930">
            <v>50452</v>
          </cell>
          <cell r="S930">
            <v>25226</v>
          </cell>
          <cell r="T930" t="str">
            <v>REC</v>
          </cell>
          <cell r="U930" t="str">
            <v>GOV</v>
          </cell>
          <cell r="V930" t="str">
            <v>RPU</v>
          </cell>
        </row>
        <row r="931">
          <cell r="A931" t="str">
            <v>IHP</v>
          </cell>
          <cell r="B931" t="str">
            <v>HPSE-CT-2002-00125</v>
          </cell>
          <cell r="C931" t="str">
            <v>1.4.1.-4.</v>
          </cell>
          <cell r="D931" t="str">
            <v>Research Projects</v>
          </cell>
          <cell r="E931" t="str">
            <v>Gender, Parenthood and the Changing European Workplace: young adults negotiating the work-family boundary.</v>
          </cell>
          <cell r="F931">
            <v>1248652</v>
          </cell>
          <cell r="G931">
            <v>1190000</v>
          </cell>
          <cell r="H931">
            <v>37596</v>
          </cell>
          <cell r="I931">
            <v>11</v>
          </cell>
          <cell r="J931">
            <v>1</v>
          </cell>
          <cell r="K931" t="str">
            <v>Principal Contractor</v>
          </cell>
          <cell r="L931" t="str">
            <v xml:space="preserve">University of Bergen </v>
          </cell>
          <cell r="M931" t="str">
            <v>Prof. Keysersgt. 8</v>
          </cell>
          <cell r="N931" t="str">
            <v>5020</v>
          </cell>
          <cell r="O931" t="str">
            <v>BERGEN</v>
          </cell>
          <cell r="P931" t="str">
            <v>NO</v>
          </cell>
          <cell r="Q931" t="str">
            <v>N/A</v>
          </cell>
          <cell r="R931">
            <v>209735</v>
          </cell>
          <cell r="S931">
            <v>209735</v>
          </cell>
          <cell r="T931" t="str">
            <v>HES</v>
          </cell>
          <cell r="U931" t="str">
            <v>GOV</v>
          </cell>
          <cell r="V931" t="str">
            <v>HES</v>
          </cell>
        </row>
        <row r="932">
          <cell r="A932" t="str">
            <v>IHP</v>
          </cell>
          <cell r="B932" t="str">
            <v>HPSE-CT-2002-00139</v>
          </cell>
          <cell r="C932" t="str">
            <v>1.4.1.-4.</v>
          </cell>
          <cell r="D932" t="str">
            <v>Research Projects</v>
          </cell>
          <cell r="E932" t="str">
            <v>Multilingual Access to Data Infrastructures in the European Research Area</v>
          </cell>
          <cell r="F932">
            <v>2212507</v>
          </cell>
          <cell r="G932">
            <v>1291377</v>
          </cell>
          <cell r="H932">
            <v>37582</v>
          </cell>
          <cell r="I932">
            <v>9</v>
          </cell>
          <cell r="J932">
            <v>1</v>
          </cell>
          <cell r="K932" t="str">
            <v>Prime Contractor</v>
          </cell>
          <cell r="L932" t="str">
            <v>NORWEGIAN SOCIAL SCIENCE DATA SERVICES</v>
          </cell>
          <cell r="M932" t="str">
            <v>Holmboesgate 22</v>
          </cell>
          <cell r="N932" t="str">
            <v>5007</v>
          </cell>
          <cell r="O932" t="str">
            <v>BERGEN</v>
          </cell>
          <cell r="P932" t="str">
            <v>NO</v>
          </cell>
          <cell r="Q932" t="str">
            <v>N/A</v>
          </cell>
          <cell r="R932">
            <v>753476</v>
          </cell>
          <cell r="S932">
            <v>376738</v>
          </cell>
          <cell r="T932" t="str">
            <v>REC</v>
          </cell>
          <cell r="U932" t="str">
            <v>GOV</v>
          </cell>
          <cell r="V932" t="str">
            <v>RPU</v>
          </cell>
        </row>
        <row r="933">
          <cell r="A933" t="str">
            <v>IHP</v>
          </cell>
          <cell r="B933" t="str">
            <v>HPSE-CT-2002-00142</v>
          </cell>
          <cell r="C933" t="str">
            <v>1.4.1.-4.</v>
          </cell>
          <cell r="D933" t="str">
            <v>Research Projects</v>
          </cell>
          <cell r="E933" t="str">
            <v>Innovation in the Public Sector</v>
          </cell>
          <cell r="F933">
            <v>1562918</v>
          </cell>
          <cell r="G933">
            <v>1189369</v>
          </cell>
          <cell r="H933">
            <v>37629</v>
          </cell>
          <cell r="I933">
            <v>10</v>
          </cell>
          <cell r="J933">
            <v>1</v>
          </cell>
          <cell r="K933" t="str">
            <v>Prime Contractor</v>
          </cell>
          <cell r="L933" t="str">
            <v>STEP  STIFTELSEN STUDIES IN TECHNOLOGY, INNOVATION AND ECONOMIC POLICY</v>
          </cell>
          <cell r="M933" t="str">
            <v>Storgaten 1</v>
          </cell>
          <cell r="N933" t="str">
            <v>0155</v>
          </cell>
          <cell r="O933" t="str">
            <v>OSLO</v>
          </cell>
          <cell r="P933" t="str">
            <v>NO</v>
          </cell>
          <cell r="Q933" t="str">
            <v>N/A</v>
          </cell>
          <cell r="R933">
            <v>667451</v>
          </cell>
          <cell r="S933">
            <v>333725</v>
          </cell>
          <cell r="T933" t="str">
            <v>REC</v>
          </cell>
          <cell r="U933" t="str">
            <v>PNP</v>
          </cell>
          <cell r="V933" t="str">
            <v>RPN</v>
          </cell>
        </row>
        <row r="934">
          <cell r="A934" t="str">
            <v>IHP</v>
          </cell>
          <cell r="B934" t="str">
            <v>HPSE-CT-2002-00144</v>
          </cell>
          <cell r="C934" t="str">
            <v>1.4.1.-4.</v>
          </cell>
          <cell r="D934" t="str">
            <v>Research Projects</v>
          </cell>
          <cell r="E934" t="str">
            <v>CITIZENSHIP AND DEMOCRATIC LEGITIMACY IN THE EUROPEAN UNION</v>
          </cell>
          <cell r="F934">
            <v>1600000</v>
          </cell>
          <cell r="G934">
            <v>1600000</v>
          </cell>
          <cell r="H934">
            <v>37559</v>
          </cell>
          <cell r="I934">
            <v>10</v>
          </cell>
          <cell r="J934">
            <v>2</v>
          </cell>
          <cell r="K934" t="str">
            <v>Principal Contractor</v>
          </cell>
          <cell r="L934" t="str">
            <v>THE RESEARCH COUNCIL OF NORWAY</v>
          </cell>
          <cell r="M934" t="str">
            <v>Stensberggata 26 St. Hanshaugen</v>
          </cell>
          <cell r="N934" t="str">
            <v>0131</v>
          </cell>
          <cell r="O934" t="str">
            <v>OSLO</v>
          </cell>
          <cell r="P934" t="str">
            <v>NO</v>
          </cell>
          <cell r="Q934" t="str">
            <v>N/A</v>
          </cell>
          <cell r="R934">
            <v>636079</v>
          </cell>
          <cell r="S934">
            <v>636079</v>
          </cell>
          <cell r="T934" t="str">
            <v>REC</v>
          </cell>
          <cell r="U934" t="str">
            <v>GOV</v>
          </cell>
          <cell r="V934" t="str">
            <v>RPU</v>
          </cell>
        </row>
        <row r="935">
          <cell r="A935" t="str">
            <v>IHP</v>
          </cell>
          <cell r="B935" t="str">
            <v>HPSE-CT-2002-00144</v>
          </cell>
          <cell r="C935" t="str">
            <v>1.4.1.-4.</v>
          </cell>
          <cell r="D935" t="str">
            <v>Research Projects</v>
          </cell>
          <cell r="E935" t="str">
            <v>CITIZENSHIP AND DEMOCRATIC LEGITIMACY IN THE EUROPEAN UNION</v>
          </cell>
          <cell r="F935">
            <v>1600000</v>
          </cell>
          <cell r="G935">
            <v>1600000</v>
          </cell>
          <cell r="H935">
            <v>37559</v>
          </cell>
          <cell r="I935">
            <v>10</v>
          </cell>
          <cell r="K935" t="str">
            <v>Principal Contractor</v>
          </cell>
          <cell r="L935" t="str">
            <v>University of Oslo</v>
          </cell>
          <cell r="M935" t="str">
            <v>Problemveien 1</v>
          </cell>
          <cell r="N935" t="str">
            <v>0316</v>
          </cell>
          <cell r="O935" t="str">
            <v>OSLO</v>
          </cell>
          <cell r="P935" t="str">
            <v>NO</v>
          </cell>
          <cell r="Q935" t="str">
            <v>N/A</v>
          </cell>
          <cell r="R935">
            <v>636079</v>
          </cell>
          <cell r="S935">
            <v>636079</v>
          </cell>
          <cell r="T935" t="str">
            <v>HES</v>
          </cell>
          <cell r="U935" t="str">
            <v>GOV</v>
          </cell>
          <cell r="V935" t="str">
            <v>HES</v>
          </cell>
        </row>
        <row r="936">
          <cell r="A936" t="str">
            <v>IHP</v>
          </cell>
          <cell r="B936" t="str">
            <v>HPSE-CT-2002-50024</v>
          </cell>
          <cell r="C936" t="str">
            <v>1.4.1.-4.</v>
          </cell>
          <cell r="D936" t="str">
            <v>Thematic Network</v>
          </cell>
          <cell r="E936" t="str">
            <v>Identitying Trends in European Medical Space (Contribution of European Social and Human Sciences)</v>
          </cell>
          <cell r="F936">
            <v>589898</v>
          </cell>
          <cell r="G936">
            <v>589898</v>
          </cell>
          <cell r="H936">
            <v>37607</v>
          </cell>
          <cell r="I936">
            <v>23</v>
          </cell>
          <cell r="J936">
            <v>1</v>
          </cell>
          <cell r="K936" t="str">
            <v>Member</v>
          </cell>
          <cell r="L936" t="str">
            <v>University of Oslo</v>
          </cell>
          <cell r="M936" t="str">
            <v>Problemveien 1</v>
          </cell>
          <cell r="N936" t="str">
            <v>0316</v>
          </cell>
          <cell r="O936" t="str">
            <v>OSLO</v>
          </cell>
          <cell r="P936" t="str">
            <v>NO</v>
          </cell>
          <cell r="Q936" t="str">
            <v>N/A</v>
          </cell>
          <cell r="R936">
            <v>7400</v>
          </cell>
          <cell r="S936">
            <v>7400</v>
          </cell>
          <cell r="T936" t="str">
            <v>HES</v>
          </cell>
          <cell r="U936" t="str">
            <v>GOV</v>
          </cell>
          <cell r="V936" t="str">
            <v>HES</v>
          </cell>
        </row>
        <row r="937">
          <cell r="A937" t="str">
            <v>IHP</v>
          </cell>
          <cell r="B937" t="str">
            <v>HPSE-CT-2002-50029</v>
          </cell>
          <cell r="C937" t="str">
            <v>1.4.1.-4.</v>
          </cell>
          <cell r="D937" t="str">
            <v>Thematic Network</v>
          </cell>
          <cell r="E937" t="str">
            <v>Policies for Research and Innovation in the Move towards the European Research Area (ERA).</v>
          </cell>
          <cell r="F937">
            <v>479975</v>
          </cell>
          <cell r="G937">
            <v>479975</v>
          </cell>
          <cell r="H937">
            <v>37529</v>
          </cell>
          <cell r="I937">
            <v>6</v>
          </cell>
          <cell r="J937">
            <v>1</v>
          </cell>
          <cell r="K937" t="str">
            <v>Member</v>
          </cell>
          <cell r="L937" t="str">
            <v>University of Oslo</v>
          </cell>
          <cell r="M937" t="str">
            <v>Problemveien 1</v>
          </cell>
          <cell r="N937" t="str">
            <v>0316</v>
          </cell>
          <cell r="O937" t="str">
            <v>OSLO</v>
          </cell>
          <cell r="P937" t="str">
            <v>NO</v>
          </cell>
          <cell r="Q937" t="str">
            <v>N/A</v>
          </cell>
          <cell r="R937">
            <v>13860</v>
          </cell>
          <cell r="S937">
            <v>13860</v>
          </cell>
          <cell r="T937" t="str">
            <v>HES</v>
          </cell>
          <cell r="U937" t="str">
            <v>GOV</v>
          </cell>
          <cell r="V937" t="str">
            <v>HES</v>
          </cell>
        </row>
        <row r="938">
          <cell r="A938" t="str">
            <v>IHP</v>
          </cell>
          <cell r="B938" t="str">
            <v>HPSE-CT-2002-60049</v>
          </cell>
          <cell r="C938" t="str">
            <v>1.4.1.-4.</v>
          </cell>
          <cell r="D938" t="str">
            <v>Classical Accompanying Measures</v>
          </cell>
          <cell r="E938" t="str">
            <v>Migrants, Minorities, Belonging and Citizenship: Glocalization and Participation Dilemmas in EU and small States</v>
          </cell>
          <cell r="F938">
            <v>210000</v>
          </cell>
          <cell r="G938">
            <v>210000</v>
          </cell>
          <cell r="H938">
            <v>37629</v>
          </cell>
          <cell r="I938">
            <v>6</v>
          </cell>
          <cell r="J938">
            <v>1</v>
          </cell>
          <cell r="K938" t="str">
            <v>Prime Contractor</v>
          </cell>
          <cell r="L938" t="str">
            <v xml:space="preserve">University of Bergen </v>
          </cell>
          <cell r="M938" t="str">
            <v>Prof. Keysersgt. 8</v>
          </cell>
          <cell r="N938" t="str">
            <v>5020</v>
          </cell>
          <cell r="O938" t="str">
            <v>BERGEN</v>
          </cell>
          <cell r="P938" t="str">
            <v>NO</v>
          </cell>
          <cell r="Q938" t="str">
            <v>N/A</v>
          </cell>
          <cell r="R938">
            <v>2424</v>
          </cell>
          <cell r="S938">
            <v>2424</v>
          </cell>
          <cell r="T938" t="str">
            <v>HES</v>
          </cell>
          <cell r="U938" t="str">
            <v>GOV</v>
          </cell>
          <cell r="V938" t="str">
            <v>HES</v>
          </cell>
        </row>
        <row r="939">
          <cell r="A939" t="str">
            <v>IHP</v>
          </cell>
          <cell r="B939" t="str">
            <v>HPSE-CT-2002-60052</v>
          </cell>
          <cell r="C939" t="str">
            <v>1.4.1.-4.</v>
          </cell>
          <cell r="D939" t="str">
            <v>Classical Accompanying Measures</v>
          </cell>
          <cell r="E939" t="str">
            <v>Towards a European area of research and innovation - Lessons from research undertaken in the Framework Programmes</v>
          </cell>
          <cell r="F939">
            <v>275000</v>
          </cell>
          <cell r="G939">
            <v>170000</v>
          </cell>
          <cell r="H939">
            <v>37518</v>
          </cell>
          <cell r="I939">
            <v>1</v>
          </cell>
          <cell r="J939">
            <v>1</v>
          </cell>
          <cell r="K939" t="str">
            <v>Prime Contractor</v>
          </cell>
          <cell r="L939" t="str">
            <v>University of Oslo</v>
          </cell>
          <cell r="M939" t="str">
            <v>Problemveien 1</v>
          </cell>
          <cell r="N939" t="str">
            <v>0316</v>
          </cell>
          <cell r="O939" t="str">
            <v>OSLO</v>
          </cell>
          <cell r="P939" t="str">
            <v>NO</v>
          </cell>
          <cell r="Q939" t="str">
            <v>N/A</v>
          </cell>
          <cell r="R939">
            <v>275000</v>
          </cell>
          <cell r="S939">
            <v>170000</v>
          </cell>
          <cell r="T939" t="str">
            <v>HES</v>
          </cell>
          <cell r="U939" t="str">
            <v>GOV</v>
          </cell>
          <cell r="V939" t="str">
            <v>HES</v>
          </cell>
        </row>
        <row r="940">
          <cell r="A940" t="str">
            <v>IHP</v>
          </cell>
          <cell r="B940" t="str">
            <v>HPV1-CT-1999-00003</v>
          </cell>
          <cell r="C940" t="str">
            <v>1.4.1.-5.1.</v>
          </cell>
          <cell r="D940" t="str">
            <v>Thematic Network</v>
          </cell>
          <cell r="E940" t="str">
            <v>THE RELATIONSHIP BETWEEN TECHNOLOGICAL STRATEGIES OF MULTINATIONAL COMPANIES AND NATIONAL SYSTEMS OF INNOVATION. CONSEQUENCES FOR NATIONAL AND EUROPEAN S&amp;T POLICIES</v>
          </cell>
          <cell r="F940">
            <v>630165</v>
          </cell>
          <cell r="G940">
            <v>630165</v>
          </cell>
          <cell r="H940">
            <v>36551</v>
          </cell>
          <cell r="I940">
            <v>14</v>
          </cell>
          <cell r="J940">
            <v>1</v>
          </cell>
          <cell r="K940" t="str">
            <v>Member</v>
          </cell>
          <cell r="L940" t="str">
            <v>University of Oslo</v>
          </cell>
          <cell r="M940" t="str">
            <v>Problemveien 1</v>
          </cell>
          <cell r="N940" t="str">
            <v>0316</v>
          </cell>
          <cell r="O940" t="str">
            <v>OSLO</v>
          </cell>
          <cell r="P940" t="str">
            <v>NO</v>
          </cell>
          <cell r="Q940" t="str">
            <v>N/A</v>
          </cell>
          <cell r="R940">
            <v>41278</v>
          </cell>
          <cell r="S940">
            <v>41278</v>
          </cell>
          <cell r="T940" t="str">
            <v>HES</v>
          </cell>
          <cell r="U940" t="str">
            <v>GOV</v>
          </cell>
          <cell r="V940" t="str">
            <v>HES</v>
          </cell>
        </row>
        <row r="941">
          <cell r="A941" t="str">
            <v>IHP</v>
          </cell>
          <cell r="B941" t="str">
            <v>HPV1-CT-2000-00001</v>
          </cell>
          <cell r="C941" t="str">
            <v>1.4.1.-5.1.</v>
          </cell>
          <cell r="D941" t="str">
            <v>Thematic Network</v>
          </cell>
          <cell r="E941" t="str">
            <v>European Network on Scientific Input to Public Policy</v>
          </cell>
          <cell r="F941">
            <v>307583</v>
          </cell>
          <cell r="G941">
            <v>266383</v>
          </cell>
          <cell r="H941">
            <v>36808</v>
          </cell>
          <cell r="I941">
            <v>13</v>
          </cell>
          <cell r="J941">
            <v>1</v>
          </cell>
          <cell r="K941" t="str">
            <v>Member</v>
          </cell>
          <cell r="L941" t="str">
            <v>STEP  STIFTELSEN STUDIES IN TECHNOLOGY, INNOVATION AND ECONOMIC POLICY</v>
          </cell>
          <cell r="M941" t="str">
            <v>Storgaten 1</v>
          </cell>
          <cell r="N941" t="str">
            <v>0155</v>
          </cell>
          <cell r="O941" t="str">
            <v>OSLO</v>
          </cell>
          <cell r="P941" t="str">
            <v>NO</v>
          </cell>
          <cell r="Q941" t="str">
            <v>N/A</v>
          </cell>
          <cell r="R941">
            <v>15800</v>
          </cell>
          <cell r="S941">
            <v>15800</v>
          </cell>
          <cell r="T941" t="str">
            <v>REC</v>
          </cell>
          <cell r="U941" t="str">
            <v>PNP</v>
          </cell>
          <cell r="V941" t="str">
            <v>RPN</v>
          </cell>
        </row>
        <row r="942">
          <cell r="A942" t="str">
            <v>IHP</v>
          </cell>
          <cell r="B942" t="str">
            <v>HPV1-CT-2001-50002</v>
          </cell>
          <cell r="C942" t="str">
            <v>1.4.1.-5.1.</v>
          </cell>
          <cell r="D942" t="str">
            <v>Thematic Network</v>
          </cell>
          <cell r="E942" t="str">
            <v>A EUROPEAN RESEARCH ARENA ON INTANGIBLES</v>
          </cell>
          <cell r="F942">
            <v>405314</v>
          </cell>
          <cell r="G942">
            <v>375000</v>
          </cell>
          <cell r="H942">
            <v>37117</v>
          </cell>
          <cell r="I942">
            <v>10</v>
          </cell>
          <cell r="J942">
            <v>2</v>
          </cell>
          <cell r="K942" t="str">
            <v>Member</v>
          </cell>
          <cell r="L942" t="str">
            <v>HANDELSHØYSKOLEN  BI</v>
          </cell>
          <cell r="M942" t="str">
            <v>Elias Smiths Vei 15</v>
          </cell>
          <cell r="N942" t="str">
            <v>1301</v>
          </cell>
          <cell r="O942" t="str">
            <v>SANDVIKA</v>
          </cell>
          <cell r="P942" t="str">
            <v>NO</v>
          </cell>
          <cell r="Q942" t="str">
            <v>N/A</v>
          </cell>
          <cell r="R942">
            <v>37072</v>
          </cell>
          <cell r="S942">
            <v>37072</v>
          </cell>
          <cell r="T942" t="str">
            <v>HES</v>
          </cell>
          <cell r="U942" t="str">
            <v>PNP</v>
          </cell>
          <cell r="V942" t="str">
            <v>HES</v>
          </cell>
        </row>
        <row r="943">
          <cell r="A943" t="str">
            <v>IHP</v>
          </cell>
          <cell r="B943" t="str">
            <v>HPV1-CT-2001-50002</v>
          </cell>
          <cell r="C943" t="str">
            <v>1.4.1.-5.1.</v>
          </cell>
          <cell r="D943" t="str">
            <v>Thematic Network</v>
          </cell>
          <cell r="E943" t="str">
            <v>A EUROPEAN RESEARCH ARENA ON INTANGIBLES</v>
          </cell>
          <cell r="F943">
            <v>405314</v>
          </cell>
          <cell r="G943">
            <v>375000</v>
          </cell>
          <cell r="H943">
            <v>37117</v>
          </cell>
          <cell r="I943">
            <v>10</v>
          </cell>
          <cell r="K943" t="str">
            <v>Member</v>
          </cell>
          <cell r="L943" t="str">
            <v xml:space="preserve">SINTEF </v>
          </cell>
          <cell r="M943" t="str">
            <v>Strindveien  4</v>
          </cell>
          <cell r="N943" t="str">
            <v>7465</v>
          </cell>
          <cell r="O943" t="str">
            <v>TRONDHEIM</v>
          </cell>
          <cell r="P943" t="str">
            <v>NO</v>
          </cell>
          <cell r="R943">
            <v>30779</v>
          </cell>
          <cell r="S943">
            <v>30778</v>
          </cell>
          <cell r="T943" t="str">
            <v>REC</v>
          </cell>
          <cell r="U943" t="str">
            <v>PRC</v>
          </cell>
          <cell r="V943" t="str">
            <v>RPR</v>
          </cell>
        </row>
        <row r="944">
          <cell r="A944" t="str">
            <v>IHP</v>
          </cell>
          <cell r="B944" t="str">
            <v>HPV2-CT-2002-00017</v>
          </cell>
          <cell r="C944" t="str">
            <v>1.4.1.-5.2.</v>
          </cell>
          <cell r="D944" t="str">
            <v>Research Projects</v>
          </cell>
          <cell r="E944" t="str">
            <v>The Structure of Innovation and Economic Performance Indicators</v>
          </cell>
          <cell r="F944">
            <v>461372</v>
          </cell>
          <cell r="G944">
            <v>385908</v>
          </cell>
          <cell r="H944">
            <v>37567</v>
          </cell>
          <cell r="I944">
            <v>4</v>
          </cell>
          <cell r="J944">
            <v>1</v>
          </cell>
          <cell r="K944" t="str">
            <v>Principal Contractor</v>
          </cell>
          <cell r="L944" t="str">
            <v>University of Oslo</v>
          </cell>
          <cell r="M944" t="str">
            <v>Problemveien 1</v>
          </cell>
          <cell r="N944" t="str">
            <v>0316</v>
          </cell>
          <cell r="O944" t="str">
            <v>OSLO</v>
          </cell>
          <cell r="P944" t="str">
            <v>NO</v>
          </cell>
          <cell r="Q944" t="str">
            <v>N/A</v>
          </cell>
          <cell r="R944">
            <v>66000</v>
          </cell>
          <cell r="S944">
            <v>66000</v>
          </cell>
          <cell r="T944" t="str">
            <v>HES</v>
          </cell>
          <cell r="U944" t="str">
            <v>GOV</v>
          </cell>
          <cell r="V944" t="str">
            <v>HES</v>
          </cell>
        </row>
        <row r="945">
          <cell r="A945" t="str">
            <v>INCO</v>
          </cell>
          <cell r="B945" t="str">
            <v>ICA2-CT-2000-10008</v>
          </cell>
          <cell r="C945" t="str">
            <v>1.2.1.-1.2.</v>
          </cell>
          <cell r="D945" t="str">
            <v>Research Projects</v>
          </cell>
          <cell r="E945" t="str">
            <v>Estuarine Specific Transport and Biogeochemically Linked Interactions for Selected Heavy Metals and_x000D_
Radionuclides</v>
          </cell>
          <cell r="F945">
            <v>624945</v>
          </cell>
          <cell r="G945">
            <v>536816</v>
          </cell>
          <cell r="H945">
            <v>36773</v>
          </cell>
          <cell r="I945">
            <v>6</v>
          </cell>
          <cell r="J945">
            <v>2</v>
          </cell>
          <cell r="L945" t="str">
            <v>NORGES LANDBRUKSHOGSKOLE - NLH</v>
          </cell>
          <cell r="M945" t="str">
            <v>Kirkeveien 1</v>
          </cell>
          <cell r="N945" t="str">
            <v>1432</v>
          </cell>
          <cell r="O945" t="str">
            <v>AAS</v>
          </cell>
          <cell r="P945" t="str">
            <v>NO</v>
          </cell>
          <cell r="Q945" t="str">
            <v>N/A</v>
          </cell>
          <cell r="R945">
            <v>60000</v>
          </cell>
          <cell r="S945">
            <v>60000</v>
          </cell>
          <cell r="T945" t="str">
            <v>HES</v>
          </cell>
          <cell r="U945" t="str">
            <v>GOV</v>
          </cell>
          <cell r="V945" t="str">
            <v>HES</v>
          </cell>
        </row>
        <row r="946">
          <cell r="A946" t="str">
            <v>INCO</v>
          </cell>
          <cell r="B946" t="str">
            <v>ICA2-CT-2000-10008</v>
          </cell>
          <cell r="C946" t="str">
            <v>1.2.1.-1.2.</v>
          </cell>
          <cell r="D946" t="str">
            <v>Research Projects</v>
          </cell>
          <cell r="E946" t="str">
            <v>Estuarine Specific Transport and Biogeochemically Linked Interactions for Selected Heavy Metals and_x000D_
Radionuclides</v>
          </cell>
          <cell r="F946">
            <v>624945</v>
          </cell>
          <cell r="G946">
            <v>536816</v>
          </cell>
          <cell r="H946">
            <v>36773</v>
          </cell>
          <cell r="I946">
            <v>6</v>
          </cell>
          <cell r="K946" t="str">
            <v>Prime Contractor</v>
          </cell>
          <cell r="L946" t="str">
            <v>STATENS STRAALEVERN</v>
          </cell>
          <cell r="M946" t="str">
            <v>Grini Naeringspark 13</v>
          </cell>
          <cell r="N946" t="str">
            <v>1332</v>
          </cell>
          <cell r="O946" t="str">
            <v>OESTERAAS</v>
          </cell>
          <cell r="P946" t="str">
            <v>NO</v>
          </cell>
          <cell r="R946">
            <v>176259</v>
          </cell>
          <cell r="S946">
            <v>88130</v>
          </cell>
          <cell r="T946" t="str">
            <v>OTH</v>
          </cell>
          <cell r="U946" t="str">
            <v>GOV</v>
          </cell>
          <cell r="V946" t="str">
            <v>PUS</v>
          </cell>
        </row>
        <row r="947">
          <cell r="A947" t="str">
            <v>INCO</v>
          </cell>
          <cell r="B947" t="str">
            <v>ICA2-CT-2000-10013</v>
          </cell>
          <cell r="C947" t="str">
            <v>1.2.1.-1.2.</v>
          </cell>
          <cell r="D947" t="str">
            <v>Research Projects</v>
          </cell>
          <cell r="E947" t="str">
            <v>Real-Time In Situ Detection of Strontium-90 in Water: Ultra-Sensitive Detector System For Continuous_x000D_
Monitoring of Groundwater and Nuclear Facilities</v>
          </cell>
          <cell r="F947">
            <v>1235407</v>
          </cell>
          <cell r="G947">
            <v>850326</v>
          </cell>
          <cell r="H947">
            <v>36798</v>
          </cell>
          <cell r="I947">
            <v>7</v>
          </cell>
          <cell r="J947">
            <v>1</v>
          </cell>
          <cell r="K947" t="str">
            <v>Principal Contractor</v>
          </cell>
          <cell r="L947" t="str">
            <v xml:space="preserve">INSTITUTT FOR ENERGITEKNIKK
</v>
          </cell>
          <cell r="M947" t="str">
            <v>Instituttveien 18</v>
          </cell>
          <cell r="N947" t="str">
            <v>2027</v>
          </cell>
          <cell r="O947" t="str">
            <v>KJELLER</v>
          </cell>
          <cell r="P947" t="str">
            <v>NO</v>
          </cell>
          <cell r="R947">
            <v>230161</v>
          </cell>
          <cell r="S947">
            <v>115080</v>
          </cell>
          <cell r="T947" t="str">
            <v>REC</v>
          </cell>
          <cell r="U947" t="str">
            <v>PNP</v>
          </cell>
          <cell r="V947" t="str">
            <v>RPN</v>
          </cell>
        </row>
        <row r="948">
          <cell r="A948" t="str">
            <v>INCO</v>
          </cell>
          <cell r="B948" t="str">
            <v>ICA2-CT-2000-10014</v>
          </cell>
          <cell r="C948" t="str">
            <v>1.2.1.-1.2.</v>
          </cell>
          <cell r="D948" t="str">
            <v>Research Projects</v>
          </cell>
          <cell r="E948" t="str">
            <v>Sustainable management of the ecosystem and marine living resources in the White Sea</v>
          </cell>
          <cell r="F948">
            <v>705176</v>
          </cell>
          <cell r="G948">
            <v>479759</v>
          </cell>
          <cell r="H948">
            <v>36770</v>
          </cell>
          <cell r="I948">
            <v>6</v>
          </cell>
          <cell r="J948">
            <v>1</v>
          </cell>
          <cell r="K948" t="str">
            <v>Prime Contractor</v>
          </cell>
          <cell r="L948" t="str">
            <v>NANSEN ENVIRONMENTAL AND REMOTE SENSING CENTER</v>
          </cell>
          <cell r="M948" t="str">
            <v>Edvard Griegsvej 3a</v>
          </cell>
          <cell r="N948" t="str">
            <v>5059</v>
          </cell>
          <cell r="O948" t="str">
            <v>BERGEN</v>
          </cell>
          <cell r="P948" t="str">
            <v>NO</v>
          </cell>
          <cell r="R948">
            <v>249500</v>
          </cell>
          <cell r="S948">
            <v>124750</v>
          </cell>
          <cell r="T948" t="str">
            <v>REC</v>
          </cell>
          <cell r="U948" t="str">
            <v>PNP</v>
          </cell>
          <cell r="V948" t="str">
            <v>RPN</v>
          </cell>
        </row>
        <row r="949">
          <cell r="A949" t="str">
            <v>INCO</v>
          </cell>
          <cell r="B949" t="str">
            <v>ICA2-CT-2000-10028</v>
          </cell>
          <cell r="C949" t="str">
            <v>1.2.1.-1.2.</v>
          </cell>
          <cell r="D949" t="str">
            <v>Research Projects</v>
          </cell>
          <cell r="E949" t="str">
            <v>Satellite Hydrographic Monitoring and Assessment of Environmental Trends along the Russian Arctic Coast</v>
          </cell>
          <cell r="F949">
            <v>795850</v>
          </cell>
          <cell r="G949">
            <v>497880</v>
          </cell>
          <cell r="H949">
            <v>36788</v>
          </cell>
          <cell r="I949">
            <v>6</v>
          </cell>
          <cell r="J949">
            <v>1</v>
          </cell>
          <cell r="K949" t="str">
            <v>Principal Contractor</v>
          </cell>
          <cell r="L949" t="str">
            <v>NANSEN ENVIRONMENTAL AND REMOTE SENSING CENTER</v>
          </cell>
          <cell r="M949" t="str">
            <v>Edvard Griegsvej 3a</v>
          </cell>
          <cell r="N949" t="str">
            <v>5059</v>
          </cell>
          <cell r="O949" t="str">
            <v>BERGEN</v>
          </cell>
          <cell r="P949" t="str">
            <v>NO</v>
          </cell>
          <cell r="R949">
            <v>200000</v>
          </cell>
          <cell r="S949">
            <v>100000</v>
          </cell>
          <cell r="T949" t="str">
            <v>REC</v>
          </cell>
          <cell r="U949" t="str">
            <v>PNP</v>
          </cell>
          <cell r="V949" t="str">
            <v>RPN</v>
          </cell>
        </row>
        <row r="950">
          <cell r="A950" t="str">
            <v>INCO</v>
          </cell>
          <cell r="B950" t="str">
            <v>ICA2-CT-2000-10032</v>
          </cell>
          <cell r="C950" t="str">
            <v>1.2.1.-1.2.</v>
          </cell>
          <cell r="D950" t="str">
            <v>Research Projects</v>
          </cell>
          <cell r="E950" t="str">
            <v>Environmental Protection from Ionising Contaminants in _x000D_
the Arctic</v>
          </cell>
          <cell r="F950">
            <v>637859</v>
          </cell>
          <cell r="G950">
            <v>425826</v>
          </cell>
          <cell r="H950">
            <v>36818</v>
          </cell>
          <cell r="I950">
            <v>4</v>
          </cell>
          <cell r="J950">
            <v>1</v>
          </cell>
          <cell r="K950" t="str">
            <v>Prime Contractor</v>
          </cell>
          <cell r="L950" t="str">
            <v>STATENS STRAALEVERN</v>
          </cell>
          <cell r="M950" t="str">
            <v>Grini Naeringspark 13</v>
          </cell>
          <cell r="N950" t="str">
            <v>1332</v>
          </cell>
          <cell r="O950" t="str">
            <v>OESTERAAS</v>
          </cell>
          <cell r="P950" t="str">
            <v>NO</v>
          </cell>
          <cell r="R950">
            <v>224225</v>
          </cell>
          <cell r="S950">
            <v>112113</v>
          </cell>
          <cell r="T950" t="str">
            <v>OTH</v>
          </cell>
          <cell r="U950" t="str">
            <v>GOV</v>
          </cell>
          <cell r="V950" t="str">
            <v>PUS</v>
          </cell>
        </row>
        <row r="951">
          <cell r="A951" t="str">
            <v>INCO</v>
          </cell>
          <cell r="B951" t="str">
            <v>ICA2-CT-2000-10037</v>
          </cell>
          <cell r="C951" t="str">
            <v>1.2.1.-1.2.</v>
          </cell>
          <cell r="D951" t="str">
            <v>Research Projects</v>
          </cell>
          <cell r="E951" t="str">
            <v>Simulation Scenarios for Potential Radioactive Spreading in the 21st century from Rivers and External Sources in the Russian Arctic Coastal Zone</v>
          </cell>
          <cell r="F951">
            <v>757601</v>
          </cell>
          <cell r="G951">
            <v>475657</v>
          </cell>
          <cell r="H951">
            <v>36781</v>
          </cell>
          <cell r="I951">
            <v>8</v>
          </cell>
          <cell r="J951">
            <v>3</v>
          </cell>
          <cell r="K951" t="str">
            <v>Principal Contractor</v>
          </cell>
          <cell r="L951" t="str">
            <v>ARCTIC MONITORING AND ASSESSMENT PROGRAM</v>
          </cell>
          <cell r="M951" t="str">
            <v>Stroemsveien 96</v>
          </cell>
          <cell r="N951" t="str">
            <v>0032</v>
          </cell>
          <cell r="O951" t="str">
            <v>OSLO</v>
          </cell>
          <cell r="P951" t="str">
            <v>NO</v>
          </cell>
          <cell r="Q951" t="str">
            <v>N/A</v>
          </cell>
          <cell r="R951">
            <v>42777</v>
          </cell>
          <cell r="S951">
            <v>0</v>
          </cell>
          <cell r="T951" t="str">
            <v>OTH</v>
          </cell>
          <cell r="U951" t="str">
            <v>GOV</v>
          </cell>
          <cell r="V951" t="str">
            <v>PUS</v>
          </cell>
        </row>
        <row r="952">
          <cell r="A952" t="str">
            <v>INCO</v>
          </cell>
          <cell r="B952" t="str">
            <v>ICA2-CT-2000-10037</v>
          </cell>
          <cell r="C952" t="str">
            <v>1.2.1.-1.2.</v>
          </cell>
          <cell r="D952" t="str">
            <v>Research Projects</v>
          </cell>
          <cell r="E952" t="str">
            <v>Simulation Scenarios for Potential Radioactive Spreading in the 21st century from Rivers and External Sources in the Russian Arctic Coastal Zone</v>
          </cell>
          <cell r="F952">
            <v>757601</v>
          </cell>
          <cell r="G952">
            <v>475657</v>
          </cell>
          <cell r="H952">
            <v>36781</v>
          </cell>
          <cell r="I952">
            <v>8</v>
          </cell>
          <cell r="K952" t="str">
            <v>Prime Contractor</v>
          </cell>
          <cell r="L952" t="str">
            <v>NANSEN ENVIRONMENTAL AND REMOTE SENSING CENTER</v>
          </cell>
          <cell r="M952" t="str">
            <v>Edvard Griegsvej 3a</v>
          </cell>
          <cell r="N952" t="str">
            <v>5059</v>
          </cell>
          <cell r="O952" t="str">
            <v>BERGEN</v>
          </cell>
          <cell r="P952" t="str">
            <v>NO</v>
          </cell>
          <cell r="R952">
            <v>213500</v>
          </cell>
          <cell r="S952">
            <v>106750</v>
          </cell>
          <cell r="T952" t="str">
            <v>REC</v>
          </cell>
          <cell r="U952" t="str">
            <v>PNP</v>
          </cell>
          <cell r="V952" t="str">
            <v>RPN</v>
          </cell>
        </row>
        <row r="953">
          <cell r="A953" t="str">
            <v>INCO</v>
          </cell>
          <cell r="B953" t="str">
            <v>ICA2-CT-2000-10037</v>
          </cell>
          <cell r="C953" t="str">
            <v>1.2.1.-1.2.</v>
          </cell>
          <cell r="D953" t="str">
            <v>Research Projects</v>
          </cell>
          <cell r="E953" t="str">
            <v>Simulation Scenarios for Potential Radioactive Spreading in the 21st century from Rivers and External Sources in the Russian Arctic Coastal Zone</v>
          </cell>
          <cell r="F953">
            <v>757601</v>
          </cell>
          <cell r="G953">
            <v>475657</v>
          </cell>
          <cell r="H953">
            <v>36781</v>
          </cell>
          <cell r="I953">
            <v>8</v>
          </cell>
          <cell r="K953" t="str">
            <v>Principal Contractor</v>
          </cell>
          <cell r="L953" t="str">
            <v>STATENS STRAALEVERN</v>
          </cell>
          <cell r="M953" t="str">
            <v>Grini Naeringspark 13</v>
          </cell>
          <cell r="N953" t="str">
            <v>1332</v>
          </cell>
          <cell r="O953" t="str">
            <v>OESTERAAS</v>
          </cell>
          <cell r="P953" t="str">
            <v>NO</v>
          </cell>
          <cell r="R953">
            <v>92825</v>
          </cell>
          <cell r="S953">
            <v>46412</v>
          </cell>
          <cell r="T953" t="str">
            <v>OTH</v>
          </cell>
          <cell r="U953" t="str">
            <v>GOV</v>
          </cell>
          <cell r="V953" t="str">
            <v>PUS</v>
          </cell>
        </row>
        <row r="954">
          <cell r="A954" t="str">
            <v>INCO</v>
          </cell>
          <cell r="B954" t="str">
            <v>ICA2-CT-2000-10048</v>
          </cell>
          <cell r="C954" t="str">
            <v>1.2.1.-1.2.</v>
          </cell>
          <cell r="D954" t="str">
            <v>Research Projects</v>
          </cell>
          <cell r="E954" t="str">
            <v>The plague of Central Asia - an epidemiological study focusing on space-time dynamics</v>
          </cell>
          <cell r="F954">
            <v>818789</v>
          </cell>
          <cell r="G954">
            <v>696016</v>
          </cell>
          <cell r="H954">
            <v>36874</v>
          </cell>
          <cell r="I954">
            <v>16</v>
          </cell>
          <cell r="J954">
            <v>1</v>
          </cell>
          <cell r="K954" t="str">
            <v>Prime Contractor</v>
          </cell>
          <cell r="L954" t="str">
            <v>University of Oslo</v>
          </cell>
          <cell r="M954" t="str">
            <v>Problemveien 1</v>
          </cell>
          <cell r="N954" t="str">
            <v>0316</v>
          </cell>
          <cell r="O954" t="str">
            <v>OSLO</v>
          </cell>
          <cell r="P954" t="str">
            <v>NO</v>
          </cell>
          <cell r="Q954" t="str">
            <v>N/A</v>
          </cell>
          <cell r="R954">
            <v>208400</v>
          </cell>
          <cell r="S954">
            <v>208400</v>
          </cell>
          <cell r="T954" t="str">
            <v>HES</v>
          </cell>
          <cell r="U954" t="str">
            <v>GOV</v>
          </cell>
          <cell r="V954" t="str">
            <v>HES</v>
          </cell>
        </row>
        <row r="955">
          <cell r="A955" t="str">
            <v>INCO</v>
          </cell>
          <cell r="B955" t="str">
            <v>ICA2-CT-2000-10054</v>
          </cell>
          <cell r="C955" t="str">
            <v>1.2.1.-1.2.</v>
          </cell>
          <cell r="D955" t="str">
            <v>Concerted Actions</v>
          </cell>
          <cell r="E955" t="str">
            <v>Caspian Scientific Network</v>
          </cell>
          <cell r="F955">
            <v>775000</v>
          </cell>
          <cell r="G955">
            <v>775000</v>
          </cell>
          <cell r="H955">
            <v>36934</v>
          </cell>
          <cell r="I955">
            <v>17</v>
          </cell>
          <cell r="J955">
            <v>1</v>
          </cell>
          <cell r="K955" t="str">
            <v>Principal Contractor</v>
          </cell>
          <cell r="L955" t="str">
            <v>NIVA   NORWEGIAN INSTITUTE FOR WATER RESEARCH</v>
          </cell>
          <cell r="M955" t="str">
            <v>Brekkeveien 19</v>
          </cell>
          <cell r="N955" t="str">
            <v>0411</v>
          </cell>
          <cell r="O955" t="str">
            <v>OSLO</v>
          </cell>
          <cell r="P955" t="str">
            <v>NO</v>
          </cell>
          <cell r="Q955" t="str">
            <v>N/A</v>
          </cell>
          <cell r="R955">
            <v>125000</v>
          </cell>
          <cell r="S955">
            <v>125000</v>
          </cell>
          <cell r="T955" t="str">
            <v>REC</v>
          </cell>
          <cell r="U955" t="str">
            <v>PNP</v>
          </cell>
          <cell r="V955" t="str">
            <v>RPN</v>
          </cell>
        </row>
        <row r="956">
          <cell r="A956" t="str">
            <v>INCO</v>
          </cell>
          <cell r="B956" t="str">
            <v>ICA2-CT-2001-90001</v>
          </cell>
          <cell r="C956" t="str">
            <v>1.2.1.-1.2.</v>
          </cell>
          <cell r="D956" t="str">
            <v>Classical Accompanying Measures</v>
          </cell>
          <cell r="E956" t="str">
            <v>'Organisation of the 13th European Contest for Young Scientist' to be held in Bergen 15-22 Sept 2001</v>
          </cell>
          <cell r="F956">
            <v>44952</v>
          </cell>
          <cell r="G956">
            <v>44952</v>
          </cell>
          <cell r="H956">
            <v>37123</v>
          </cell>
          <cell r="I956">
            <v>1</v>
          </cell>
          <cell r="J956">
            <v>1</v>
          </cell>
          <cell r="K956" t="str">
            <v>Prime Contractor</v>
          </cell>
          <cell r="L956" t="str">
            <v>THE NORWEGIAN FOUNDATION FOR YOUTH AND SCIENCE</v>
          </cell>
          <cell r="M956" t="str">
            <v>Oslo Research Park</v>
          </cell>
          <cell r="N956" t="str">
            <v>0349</v>
          </cell>
          <cell r="O956" t="str">
            <v>OSLO</v>
          </cell>
          <cell r="P956" t="str">
            <v>NO</v>
          </cell>
          <cell r="Q956" t="str">
            <v>N/A</v>
          </cell>
          <cell r="R956">
            <v>44952</v>
          </cell>
          <cell r="S956">
            <v>44952</v>
          </cell>
          <cell r="T956" t="str">
            <v>OTH</v>
          </cell>
          <cell r="U956" t="str">
            <v>GOV</v>
          </cell>
          <cell r="V956" t="str">
            <v>PUS</v>
          </cell>
        </row>
        <row r="957">
          <cell r="A957" t="str">
            <v>INCO</v>
          </cell>
          <cell r="B957" t="str">
            <v>ICA4-CT-1999-50001</v>
          </cell>
          <cell r="C957" t="str">
            <v>1.2.1.-1.4.</v>
          </cell>
          <cell r="D957" t="str">
            <v>Classical Accompanying Measures</v>
          </cell>
          <cell r="E957" t="str">
            <v>PUBLICATION AND DISSEMINATION OF THE PROCEEDINGS OF THE EU-FUNDED INDO-EUROPEAN SYMPOSIUM 'MICRONUTRIENTS MATERNAL AND CHILD HEALTH'</v>
          </cell>
          <cell r="F957">
            <v>35500</v>
          </cell>
          <cell r="G957">
            <v>29750</v>
          </cell>
          <cell r="H957">
            <v>36663</v>
          </cell>
          <cell r="I957">
            <v>2</v>
          </cell>
          <cell r="J957">
            <v>1</v>
          </cell>
          <cell r="K957" t="str">
            <v>Prime Contractor</v>
          </cell>
          <cell r="L957" t="str">
            <v xml:space="preserve">University of Bergen </v>
          </cell>
          <cell r="M957" t="str">
            <v>Prof. Keysersgt. 8</v>
          </cell>
          <cell r="N957" t="str">
            <v>5020</v>
          </cell>
          <cell r="O957" t="str">
            <v>BERGEN</v>
          </cell>
          <cell r="P957" t="str">
            <v>NO</v>
          </cell>
          <cell r="Q957" t="str">
            <v>N/A</v>
          </cell>
          <cell r="R957">
            <v>28500</v>
          </cell>
          <cell r="S957">
            <v>22750</v>
          </cell>
          <cell r="T957" t="str">
            <v>HES</v>
          </cell>
          <cell r="U957" t="str">
            <v>GOV</v>
          </cell>
          <cell r="V957" t="str">
            <v>HES</v>
          </cell>
        </row>
        <row r="958">
          <cell r="A958" t="str">
            <v>INCO</v>
          </cell>
          <cell r="B958" t="str">
            <v>ICA4-CT-2000-30029</v>
          </cell>
          <cell r="C958" t="str">
            <v>1.2.1.-1.4.</v>
          </cell>
          <cell r="D958" t="str">
            <v>Research Projects</v>
          </cell>
          <cell r="E958" t="str">
            <v>Protecting staple crops in eastern Africa:  integrated _x000D_
approaches for ecologically based field rodent pest_x000D_
management.</v>
          </cell>
          <cell r="F958">
            <v>756237</v>
          </cell>
          <cell r="G958">
            <v>569627</v>
          </cell>
          <cell r="H958">
            <v>36846</v>
          </cell>
          <cell r="I958">
            <v>9</v>
          </cell>
          <cell r="J958">
            <v>1</v>
          </cell>
          <cell r="K958" t="str">
            <v>Principal Contractor</v>
          </cell>
          <cell r="L958" t="str">
            <v>University of Oslo</v>
          </cell>
          <cell r="M958" t="str">
            <v>Problemveien 1</v>
          </cell>
          <cell r="N958" t="str">
            <v>0316</v>
          </cell>
          <cell r="O958" t="str">
            <v>OSLO</v>
          </cell>
          <cell r="P958" t="str">
            <v>NO</v>
          </cell>
          <cell r="Q958" t="str">
            <v>N/A</v>
          </cell>
          <cell r="R958">
            <v>66798</v>
          </cell>
          <cell r="S958">
            <v>66798</v>
          </cell>
          <cell r="T958" t="str">
            <v>HES</v>
          </cell>
          <cell r="U958" t="str">
            <v>GOV</v>
          </cell>
          <cell r="V958" t="str">
            <v>HES</v>
          </cell>
        </row>
        <row r="959">
          <cell r="A959" t="str">
            <v>INCO</v>
          </cell>
          <cell r="B959" t="str">
            <v>ICA4-CT-2000-50005</v>
          </cell>
          <cell r="C959" t="str">
            <v>1.2.1.-1.4.</v>
          </cell>
          <cell r="D959" t="str">
            <v>Classical Accompanying Measures</v>
          </cell>
          <cell r="E959" t="str">
            <v>' INTERDISCIPLINARY RESEARCH ON DEVELOPMENT AND THE ENVIRONMENT: METHODOLOGICAL ISSUES. An international workshop '.</v>
          </cell>
          <cell r="F959">
            <v>39876</v>
          </cell>
          <cell r="G959">
            <v>29981</v>
          </cell>
          <cell r="H959">
            <v>36777</v>
          </cell>
          <cell r="I959">
            <v>1</v>
          </cell>
          <cell r="J959">
            <v>1</v>
          </cell>
          <cell r="K959" t="str">
            <v>Prime Contractor</v>
          </cell>
          <cell r="L959" t="str">
            <v>University of Oslo</v>
          </cell>
          <cell r="M959" t="str">
            <v>Problemveien 1</v>
          </cell>
          <cell r="N959" t="str">
            <v>0316</v>
          </cell>
          <cell r="O959" t="str">
            <v>OSLO</v>
          </cell>
          <cell r="P959" t="str">
            <v>NO</v>
          </cell>
          <cell r="Q959" t="str">
            <v>N/A</v>
          </cell>
          <cell r="R959">
            <v>39876</v>
          </cell>
          <cell r="S959">
            <v>29981</v>
          </cell>
          <cell r="T959" t="str">
            <v>HES</v>
          </cell>
          <cell r="U959" t="str">
            <v>GOV</v>
          </cell>
          <cell r="V959" t="str">
            <v>HES</v>
          </cell>
        </row>
        <row r="960">
          <cell r="A960" t="str">
            <v>INCO</v>
          </cell>
          <cell r="B960" t="str">
            <v>ICA4-CT-2001-10019</v>
          </cell>
          <cell r="C960" t="str">
            <v>1.2.1.-1.4.</v>
          </cell>
          <cell r="D960" t="str">
            <v>Concerted Actions</v>
          </cell>
          <cell r="E960" t="str">
            <v>PRACTIHC (PRAgmatiC Trials in Health Care systems) : an international RTD network to facilitate information for action on priority health problems</v>
          </cell>
          <cell r="F960">
            <v>949852</v>
          </cell>
          <cell r="G960">
            <v>949852</v>
          </cell>
          <cell r="H960">
            <v>37291</v>
          </cell>
          <cell r="I960">
            <v>13</v>
          </cell>
          <cell r="J960">
            <v>1</v>
          </cell>
          <cell r="K960" t="str">
            <v>Principal Contractor</v>
          </cell>
          <cell r="L960" t="str">
            <v>NASJONALT FOLKEHELSEINSTITUTT</v>
          </cell>
          <cell r="M960" t="str">
            <v>Geitmyrsveien 75 Torshov</v>
          </cell>
          <cell r="N960" t="str">
            <v>0403</v>
          </cell>
          <cell r="O960" t="str">
            <v>OSLO</v>
          </cell>
          <cell r="P960" t="str">
            <v>NO</v>
          </cell>
          <cell r="Q960" t="str">
            <v>N/A</v>
          </cell>
          <cell r="R960">
            <v>69865</v>
          </cell>
          <cell r="S960">
            <v>69865</v>
          </cell>
          <cell r="T960" t="str">
            <v>REC</v>
          </cell>
          <cell r="U960" t="str">
            <v>GOV</v>
          </cell>
          <cell r="V960" t="str">
            <v>RPU</v>
          </cell>
        </row>
        <row r="961">
          <cell r="A961" t="str">
            <v>INCO</v>
          </cell>
          <cell r="B961" t="str">
            <v>ICA4-CT-2001-10029</v>
          </cell>
          <cell r="C961" t="str">
            <v>1.2.1.-1.4.</v>
          </cell>
          <cell r="D961" t="str">
            <v>Research Projects</v>
          </cell>
          <cell r="E961" t="str">
            <v>Natural variability of a coastal upwelling system and small pelagic fish stocks</v>
          </cell>
          <cell r="F961">
            <v>840411</v>
          </cell>
          <cell r="G961">
            <v>590309</v>
          </cell>
          <cell r="H961">
            <v>37246</v>
          </cell>
          <cell r="I961">
            <v>4</v>
          </cell>
          <cell r="J961">
            <v>1</v>
          </cell>
          <cell r="K961" t="str">
            <v>Principal Contractor</v>
          </cell>
          <cell r="L961" t="str">
            <v>HAVFORSKNINGSINSTITUTTET</v>
          </cell>
          <cell r="M961" t="str">
            <v>Nordnesparken 2</v>
          </cell>
          <cell r="N961" t="str">
            <v>5817</v>
          </cell>
          <cell r="O961" t="str">
            <v>BERGEN</v>
          </cell>
          <cell r="P961" t="str">
            <v>NO</v>
          </cell>
          <cell r="R961">
            <v>226005</v>
          </cell>
          <cell r="S961">
            <v>113002</v>
          </cell>
          <cell r="T961" t="str">
            <v>REC</v>
          </cell>
          <cell r="U961" t="str">
            <v>GOV</v>
          </cell>
          <cell r="V961" t="str">
            <v>RPU</v>
          </cell>
        </row>
        <row r="962">
          <cell r="A962" t="str">
            <v>INCO</v>
          </cell>
          <cell r="B962" t="str">
            <v>ICA4-CT-2001-10033</v>
          </cell>
          <cell r="C962" t="str">
            <v>1.2.1.-1.4.</v>
          </cell>
          <cell r="D962" t="str">
            <v>Research Projects</v>
          </cell>
          <cell r="E962" t="str">
            <v>Knowledge in Fisheries Management</v>
          </cell>
          <cell r="F962">
            <v>1958172</v>
          </cell>
          <cell r="G962">
            <v>1399537</v>
          </cell>
          <cell r="H962">
            <v>37230</v>
          </cell>
          <cell r="I962">
            <v>21</v>
          </cell>
          <cell r="J962">
            <v>4</v>
          </cell>
          <cell r="K962" t="str">
            <v>Principal Contractor</v>
          </cell>
          <cell r="L962" t="str">
            <v>CHRISTIAN MICHELSEN INSTITUTE</v>
          </cell>
          <cell r="M962" t="str">
            <v>Postterminalen</v>
          </cell>
          <cell r="N962" t="str">
            <v>5892</v>
          </cell>
          <cell r="O962" t="str">
            <v>BERGEN</v>
          </cell>
          <cell r="P962" t="str">
            <v>NO</v>
          </cell>
          <cell r="R962">
            <v>125132</v>
          </cell>
          <cell r="S962">
            <v>62566</v>
          </cell>
          <cell r="T962" t="str">
            <v>REC</v>
          </cell>
          <cell r="U962" t="str">
            <v>PNP</v>
          </cell>
          <cell r="V962" t="str">
            <v>RPN</v>
          </cell>
        </row>
        <row r="963">
          <cell r="A963" t="str">
            <v>INCO</v>
          </cell>
          <cell r="B963" t="str">
            <v>ICA4-CT-2001-10033</v>
          </cell>
          <cell r="C963" t="str">
            <v>1.2.1.-1.4.</v>
          </cell>
          <cell r="D963" t="str">
            <v>Research Projects</v>
          </cell>
          <cell r="E963" t="str">
            <v>Knowledge in Fisheries Management</v>
          </cell>
          <cell r="F963">
            <v>1958172</v>
          </cell>
          <cell r="G963">
            <v>1399537</v>
          </cell>
          <cell r="H963">
            <v>37230</v>
          </cell>
          <cell r="I963">
            <v>21</v>
          </cell>
          <cell r="K963" t="str">
            <v>Principal Contractor</v>
          </cell>
          <cell r="L963" t="str">
            <v>CHRISTIAN MICHELSEN RESEARCH AS</v>
          </cell>
          <cell r="M963" t="str">
            <v>Fantoftveien 38</v>
          </cell>
          <cell r="N963" t="str">
            <v>5892</v>
          </cell>
          <cell r="O963" t="str">
            <v>BERGEN</v>
          </cell>
          <cell r="P963" t="str">
            <v>NO</v>
          </cell>
          <cell r="R963">
            <v>125132</v>
          </cell>
          <cell r="S963">
            <v>62566</v>
          </cell>
          <cell r="T963" t="str">
            <v>REC</v>
          </cell>
          <cell r="U963" t="str">
            <v>PNP</v>
          </cell>
          <cell r="V963" t="str">
            <v>RPN</v>
          </cell>
        </row>
        <row r="964">
          <cell r="A964" t="str">
            <v>INCO</v>
          </cell>
          <cell r="B964" t="str">
            <v>ICA4-CT-2001-10033</v>
          </cell>
          <cell r="C964" t="str">
            <v>1.2.1.-1.4.</v>
          </cell>
          <cell r="D964" t="str">
            <v>Research Projects</v>
          </cell>
          <cell r="E964" t="str">
            <v>Knowledge in Fisheries Management</v>
          </cell>
          <cell r="F964">
            <v>1958172</v>
          </cell>
          <cell r="G964">
            <v>1399537</v>
          </cell>
          <cell r="H964">
            <v>37230</v>
          </cell>
          <cell r="I964">
            <v>21</v>
          </cell>
          <cell r="K964" t="str">
            <v>Principal Contractor</v>
          </cell>
          <cell r="L964" t="str">
            <v>NIBR  NORWEGIAN INSTITUTE FOR URBAN AND REGIONAL RESEARCH</v>
          </cell>
          <cell r="M964" t="str">
            <v>Gaustadalleen 21</v>
          </cell>
          <cell r="N964" t="str">
            <v>0313</v>
          </cell>
          <cell r="O964" t="str">
            <v>OSLO</v>
          </cell>
          <cell r="P964" t="str">
            <v>NO</v>
          </cell>
          <cell r="Q964" t="str">
            <v>N/A</v>
          </cell>
          <cell r="R964">
            <v>124412</v>
          </cell>
          <cell r="S964">
            <v>62206</v>
          </cell>
          <cell r="T964" t="str">
            <v>REC</v>
          </cell>
          <cell r="U964" t="str">
            <v>PNP</v>
          </cell>
          <cell r="V964" t="str">
            <v>RPN</v>
          </cell>
        </row>
        <row r="965">
          <cell r="A965" t="str">
            <v>INCO</v>
          </cell>
          <cell r="B965" t="str">
            <v>ICA4-CT-2001-10033</v>
          </cell>
          <cell r="C965" t="str">
            <v>1.2.1.-1.4.</v>
          </cell>
          <cell r="D965" t="str">
            <v>Research Projects</v>
          </cell>
          <cell r="E965" t="str">
            <v>Knowledge in Fisheries Management</v>
          </cell>
          <cell r="F965">
            <v>1958172</v>
          </cell>
          <cell r="G965">
            <v>1399537</v>
          </cell>
          <cell r="H965">
            <v>37230</v>
          </cell>
          <cell r="I965">
            <v>21</v>
          </cell>
          <cell r="K965" t="str">
            <v>Principal Contractor</v>
          </cell>
          <cell r="L965" t="str">
            <v xml:space="preserve">University of Bergen </v>
          </cell>
          <cell r="M965" t="str">
            <v>Prof. Keysersgt. 8</v>
          </cell>
          <cell r="N965" t="str">
            <v>5020</v>
          </cell>
          <cell r="O965" t="str">
            <v>BERGEN</v>
          </cell>
          <cell r="P965" t="str">
            <v>NO</v>
          </cell>
          <cell r="Q965" t="str">
            <v>N/A</v>
          </cell>
          <cell r="R965">
            <v>57910</v>
          </cell>
          <cell r="S965">
            <v>57910</v>
          </cell>
          <cell r="T965" t="str">
            <v>HES</v>
          </cell>
          <cell r="U965" t="str">
            <v>GOV</v>
          </cell>
          <cell r="V965" t="str">
            <v>HES</v>
          </cell>
        </row>
        <row r="966">
          <cell r="A966" t="str">
            <v>INCO</v>
          </cell>
          <cell r="B966" t="str">
            <v>ICA4-CT-2001-10038</v>
          </cell>
          <cell r="C966" t="str">
            <v>1.2.1.-1.4.</v>
          </cell>
          <cell r="D966" t="str">
            <v>Thematic Network</v>
          </cell>
          <cell r="E966" t="str">
            <v>FISHERIES GOVERNANCE AND FOOD SECURITY: NORTH AND SOUTH IN CONCERT</v>
          </cell>
          <cell r="F966">
            <v>449996</v>
          </cell>
          <cell r="G966">
            <v>449996</v>
          </cell>
          <cell r="H966">
            <v>37223</v>
          </cell>
          <cell r="I966">
            <v>23</v>
          </cell>
          <cell r="J966">
            <v>1</v>
          </cell>
          <cell r="K966" t="str">
            <v>Member</v>
          </cell>
          <cell r="L966" t="str">
            <v>University of Tromsoe</v>
          </cell>
          <cell r="N966" t="str">
            <v>9037</v>
          </cell>
          <cell r="O966" t="str">
            <v>TROMSOE</v>
          </cell>
          <cell r="P966" t="str">
            <v>NO</v>
          </cell>
          <cell r="Q966" t="str">
            <v>N/A</v>
          </cell>
          <cell r="R966">
            <v>15047</v>
          </cell>
          <cell r="S966">
            <v>15047</v>
          </cell>
          <cell r="T966" t="str">
            <v>HES</v>
          </cell>
          <cell r="U966" t="str">
            <v>GOV</v>
          </cell>
          <cell r="V966" t="str">
            <v>HES</v>
          </cell>
        </row>
        <row r="967">
          <cell r="A967" t="str">
            <v>INCO</v>
          </cell>
          <cell r="B967" t="str">
            <v>ICA4-CT-2001-10044</v>
          </cell>
          <cell r="C967" t="str">
            <v>1.2.1.-1.4.</v>
          </cell>
          <cell r="D967" t="str">
            <v>Research Projects</v>
          </cell>
          <cell r="E967" t="str">
            <v>Sustainable economic utilisation of wild South American camelids: Strategies for improving rural productivity in pastoral communities in Latin America</v>
          </cell>
          <cell r="F967">
            <v>1317364</v>
          </cell>
          <cell r="G967">
            <v>900000</v>
          </cell>
          <cell r="H967">
            <v>37253</v>
          </cell>
          <cell r="I967">
            <v>13</v>
          </cell>
          <cell r="J967">
            <v>1</v>
          </cell>
          <cell r="K967" t="str">
            <v>Principal Contractor</v>
          </cell>
          <cell r="L967" t="str">
            <v>University of Oslo</v>
          </cell>
          <cell r="M967" t="str">
            <v>Problemveien 1</v>
          </cell>
          <cell r="N967" t="str">
            <v>0316</v>
          </cell>
          <cell r="O967" t="str">
            <v>OSLO</v>
          </cell>
          <cell r="P967" t="str">
            <v>NO</v>
          </cell>
          <cell r="Q967" t="str">
            <v>N/A</v>
          </cell>
          <cell r="R967">
            <v>51462</v>
          </cell>
          <cell r="S967">
            <v>51462</v>
          </cell>
          <cell r="T967" t="str">
            <v>HES</v>
          </cell>
          <cell r="U967" t="str">
            <v>GOV</v>
          </cell>
          <cell r="V967" t="str">
            <v>HES</v>
          </cell>
        </row>
        <row r="968">
          <cell r="A968" t="str">
            <v>INCO</v>
          </cell>
          <cell r="B968" t="str">
            <v>ICA4-CT-2001-10049</v>
          </cell>
          <cell r="C968" t="str">
            <v>1.2.1.-1.4.</v>
          </cell>
          <cell r="D968" t="str">
            <v>Research Projects</v>
          </cell>
          <cell r="E968" t="str">
            <v>An Interdisciplinary Approach to Analyse the Dynamics of Forest and Soil Degradation and to Develop Sustainable Agro-Ecological Strategies for Fragile Himalayan Watersheds</v>
          </cell>
          <cell r="F968">
            <v>1074342</v>
          </cell>
          <cell r="G968">
            <v>892994</v>
          </cell>
          <cell r="H968">
            <v>37167</v>
          </cell>
          <cell r="I968">
            <v>6</v>
          </cell>
          <cell r="J968">
            <v>1</v>
          </cell>
          <cell r="K968" t="str">
            <v>Prime Contractor</v>
          </cell>
          <cell r="L968" t="str">
            <v>NORGES LANDBRUKSHOGSKOLE - NLH</v>
          </cell>
          <cell r="M968" t="str">
            <v>Kirkeveien 1</v>
          </cell>
          <cell r="N968" t="str">
            <v>1432</v>
          </cell>
          <cell r="O968" t="str">
            <v>AAS</v>
          </cell>
          <cell r="P968" t="str">
            <v>NO</v>
          </cell>
          <cell r="Q968" t="str">
            <v>N/A</v>
          </cell>
          <cell r="R968">
            <v>361462</v>
          </cell>
          <cell r="S968">
            <v>361462</v>
          </cell>
          <cell r="T968" t="str">
            <v>HES</v>
          </cell>
          <cell r="U968" t="str">
            <v>GOV</v>
          </cell>
          <cell r="V968" t="str">
            <v>HES</v>
          </cell>
        </row>
        <row r="969">
          <cell r="A969" t="str">
            <v>INCO</v>
          </cell>
          <cell r="B969" t="str">
            <v>ICA4-CT-2001-10050</v>
          </cell>
          <cell r="C969" t="str">
            <v>1.2.1.-1.4.</v>
          </cell>
          <cell r="D969" t="str">
            <v>Research Projects</v>
          </cell>
          <cell r="E969" t="str">
            <v>Management and Policy Options for the Sustainable Development of Communal Rangelands and their Communities in Southern Africa</v>
          </cell>
          <cell r="F969">
            <v>1438878</v>
          </cell>
          <cell r="G969">
            <v>1199750</v>
          </cell>
          <cell r="H969">
            <v>37236</v>
          </cell>
          <cell r="I969">
            <v>6</v>
          </cell>
          <cell r="J969">
            <v>1</v>
          </cell>
          <cell r="K969" t="str">
            <v>Principal Contractor</v>
          </cell>
          <cell r="L969" t="str">
            <v>NORWEGIAN FOUNDATION  FOR NATURE RESEARCH AND CULTURAL HERITAGE RESEARCH</v>
          </cell>
          <cell r="M969" t="str">
            <v>Tungasletta 2</v>
          </cell>
          <cell r="N969" t="str">
            <v>7485</v>
          </cell>
          <cell r="O969" t="str">
            <v>TRONDHEIM</v>
          </cell>
          <cell r="P969" t="str">
            <v>NO</v>
          </cell>
          <cell r="R969">
            <v>200066</v>
          </cell>
          <cell r="S969">
            <v>88029</v>
          </cell>
          <cell r="T969" t="str">
            <v>REC</v>
          </cell>
          <cell r="U969" t="str">
            <v>PNP</v>
          </cell>
          <cell r="V969" t="str">
            <v>RPN</v>
          </cell>
        </row>
        <row r="970">
          <cell r="A970" t="str">
            <v>INCO</v>
          </cell>
          <cell r="B970" t="str">
            <v>ICA4-CT-2001-10084</v>
          </cell>
          <cell r="C970" t="str">
            <v>1.2.1.-1.4.</v>
          </cell>
          <cell r="D970" t="str">
            <v>Concerted Actions</v>
          </cell>
          <cell r="E970" t="str">
            <v>Promoting Common Property in Africa: Networks for Influencing Policy and Governance of Natural Resources</v>
          </cell>
          <cell r="F970">
            <v>349998</v>
          </cell>
          <cell r="G970">
            <v>349998</v>
          </cell>
          <cell r="H970">
            <v>37230</v>
          </cell>
          <cell r="I970">
            <v>7</v>
          </cell>
          <cell r="J970">
            <v>1</v>
          </cell>
          <cell r="K970" t="str">
            <v>Principal Contractor</v>
          </cell>
          <cell r="L970" t="str">
            <v>NORGES LANDBRUKSHOGSKOLE - NLH</v>
          </cell>
          <cell r="M970" t="str">
            <v>Kirkeveien 1</v>
          </cell>
          <cell r="N970" t="str">
            <v>1432</v>
          </cell>
          <cell r="O970" t="str">
            <v>AAS</v>
          </cell>
          <cell r="P970" t="str">
            <v>NO</v>
          </cell>
          <cell r="Q970" t="str">
            <v>N/A</v>
          </cell>
          <cell r="R970">
            <v>11958</v>
          </cell>
          <cell r="S970">
            <v>11958</v>
          </cell>
          <cell r="T970" t="str">
            <v>HES</v>
          </cell>
          <cell r="U970" t="str">
            <v>GOV</v>
          </cell>
          <cell r="V970" t="str">
            <v>HES</v>
          </cell>
        </row>
        <row r="971">
          <cell r="A971" t="str">
            <v>INCO</v>
          </cell>
          <cell r="B971" t="str">
            <v>ICA4-CT-2002-10038</v>
          </cell>
          <cell r="C971" t="str">
            <v>1.2.1.-1.4.</v>
          </cell>
          <cell r="D971" t="str">
            <v>Research Projects</v>
          </cell>
          <cell r="E971" t="str">
            <v>Promoting sexual and reproductive health. School-based HIV/AIDS prevention in Sub-Saharan Africa.</v>
          </cell>
          <cell r="F971">
            <v>1309996</v>
          </cell>
          <cell r="G971">
            <v>1309996</v>
          </cell>
          <cell r="H971">
            <v>37524</v>
          </cell>
          <cell r="I971">
            <v>7</v>
          </cell>
          <cell r="K971" t="str">
            <v>Prime Contractor</v>
          </cell>
          <cell r="L971" t="str">
            <v xml:space="preserve">University of Bergen </v>
          </cell>
          <cell r="M971" t="str">
            <v>Prof. Keysersgt. 8</v>
          </cell>
          <cell r="N971" t="str">
            <v>5020</v>
          </cell>
          <cell r="O971" t="str">
            <v>BERGEN</v>
          </cell>
          <cell r="P971" t="str">
            <v>NO</v>
          </cell>
          <cell r="Q971" t="str">
            <v>N/A</v>
          </cell>
          <cell r="R971">
            <v>212559</v>
          </cell>
          <cell r="S971">
            <v>212559</v>
          </cell>
          <cell r="T971" t="str">
            <v>HES</v>
          </cell>
          <cell r="U971" t="str">
            <v>GOV</v>
          </cell>
          <cell r="V971" t="str">
            <v>HES</v>
          </cell>
        </row>
        <row r="972">
          <cell r="A972" t="str">
            <v>INCO</v>
          </cell>
          <cell r="B972" t="str">
            <v>ICA4-CT-2002-10038</v>
          </cell>
          <cell r="C972" t="str">
            <v>1.2.1.-1.4.</v>
          </cell>
          <cell r="D972" t="str">
            <v>Research Projects</v>
          </cell>
          <cell r="E972" t="str">
            <v>Promoting sexual and reproductive health. School-based HIV/AIDS prevention in Sub-Saharan Africa.</v>
          </cell>
          <cell r="F972">
            <v>1309996</v>
          </cell>
          <cell r="G972">
            <v>1309996</v>
          </cell>
          <cell r="H972">
            <v>37524</v>
          </cell>
          <cell r="I972">
            <v>7</v>
          </cell>
          <cell r="J972">
            <v>2</v>
          </cell>
          <cell r="K972" t="str">
            <v>Principal Contractor</v>
          </cell>
          <cell r="L972" t="str">
            <v>University of Oslo</v>
          </cell>
          <cell r="M972" t="str">
            <v>Problemveien 1</v>
          </cell>
          <cell r="N972" t="str">
            <v>0316</v>
          </cell>
          <cell r="O972" t="str">
            <v>OSLO</v>
          </cell>
          <cell r="P972" t="str">
            <v>NO</v>
          </cell>
          <cell r="Q972" t="str">
            <v>N/A</v>
          </cell>
          <cell r="R972">
            <v>126140</v>
          </cell>
          <cell r="S972">
            <v>126140</v>
          </cell>
          <cell r="T972" t="str">
            <v>HES</v>
          </cell>
          <cell r="U972" t="str">
            <v>GOV</v>
          </cell>
          <cell r="V972" t="str">
            <v>HES</v>
          </cell>
        </row>
        <row r="973">
          <cell r="A973" t="str">
            <v>INCO</v>
          </cell>
          <cell r="B973" t="str">
            <v>ICA4-CT-2002-10060</v>
          </cell>
          <cell r="C973" t="str">
            <v>1.2.1.-1.4.</v>
          </cell>
          <cell r="D973" t="str">
            <v>Research Projects</v>
          </cell>
          <cell r="E973" t="str">
            <v>Agricultural Dynamics in Areas under Urban Influence in South-East Asia (Vietnam, Cambodia) : Competition over Resources and Creation of New Markets around Secondary Cities</v>
          </cell>
          <cell r="F973">
            <v>944836</v>
          </cell>
          <cell r="G973">
            <v>748630</v>
          </cell>
          <cell r="H973">
            <v>37510</v>
          </cell>
          <cell r="I973">
            <v>6</v>
          </cell>
          <cell r="J973">
            <v>1</v>
          </cell>
          <cell r="K973" t="str">
            <v>Principal Contractor</v>
          </cell>
          <cell r="L973" t="str">
            <v>FAFO    INSTITUTE FOR APPLIED SOCIAL SCIENCE</v>
          </cell>
          <cell r="M973" t="str">
            <v>Borggata 2 B</v>
          </cell>
          <cell r="N973" t="str">
            <v>0608</v>
          </cell>
          <cell r="O973" t="str">
            <v>OSLO</v>
          </cell>
          <cell r="P973" t="str">
            <v>NO</v>
          </cell>
          <cell r="Q973" t="str">
            <v>N/A</v>
          </cell>
          <cell r="R973">
            <v>87439</v>
          </cell>
          <cell r="S973">
            <v>43719</v>
          </cell>
          <cell r="T973" t="str">
            <v>REC</v>
          </cell>
          <cell r="U973" t="str">
            <v>PNP</v>
          </cell>
          <cell r="V973" t="str">
            <v>RPN</v>
          </cell>
        </row>
        <row r="974">
          <cell r="A974" t="str">
            <v>INCO</v>
          </cell>
          <cell r="B974" t="str">
            <v>ICB1-CT-2001-80029</v>
          </cell>
          <cell r="C974" t="str">
            <v>1.2.1.-2.</v>
          </cell>
          <cell r="D974" t="str">
            <v>Marie Curie Fellowships</v>
          </cell>
          <cell r="E974" t="str">
            <v>An Interdisciplinary Approach to analyse the Dynamics of Forest and Soil Degradation and to develop sustainable Agro-Ecological Strategies for Fragile Himalayan Watersheds</v>
          </cell>
          <cell r="F974">
            <v>28156</v>
          </cell>
          <cell r="G974">
            <v>28156</v>
          </cell>
          <cell r="I974">
            <v>1</v>
          </cell>
          <cell r="J974">
            <v>1</v>
          </cell>
          <cell r="K974" t="str">
            <v>Host</v>
          </cell>
          <cell r="L974" t="str">
            <v>NORGES LANDBRUKSHOGSKOLE - NLH</v>
          </cell>
          <cell r="M974" t="str">
            <v>Kirkeveien 1</v>
          </cell>
          <cell r="N974" t="str">
            <v>1432</v>
          </cell>
          <cell r="O974" t="str">
            <v>AAS</v>
          </cell>
          <cell r="P974" t="str">
            <v>NO</v>
          </cell>
          <cell r="Q974" t="str">
            <v>N/A</v>
          </cell>
          <cell r="R974">
            <v>28156</v>
          </cell>
          <cell r="S974">
            <v>28156</v>
          </cell>
          <cell r="T974" t="str">
            <v>HES</v>
          </cell>
          <cell r="U974" t="str">
            <v>GOV</v>
          </cell>
          <cell r="V974" t="str">
            <v>HES</v>
          </cell>
        </row>
        <row r="975">
          <cell r="A975" t="str">
            <v>INCO</v>
          </cell>
          <cell r="B975" t="str">
            <v>ICC1-CT-2002-50001</v>
          </cell>
          <cell r="C975" t="str">
            <v>1.2.1.-3.</v>
          </cell>
          <cell r="D975" t="str">
            <v>Classical Accompanying Measures</v>
          </cell>
          <cell r="E975" t="str">
            <v>European Malaria Vaccine Initiative</v>
          </cell>
          <cell r="F975">
            <v>1095000</v>
          </cell>
          <cell r="G975">
            <v>700000</v>
          </cell>
          <cell r="H975">
            <v>37434</v>
          </cell>
          <cell r="I975">
            <v>1</v>
          </cell>
          <cell r="J975">
            <v>1</v>
          </cell>
          <cell r="K975" t="str">
            <v>Prime Contractor</v>
          </cell>
          <cell r="L975" t="str">
            <v xml:space="preserve">University of Bergen </v>
          </cell>
          <cell r="M975" t="str">
            <v>Prof. Keysersgt. 8</v>
          </cell>
          <cell r="N975" t="str">
            <v>5020</v>
          </cell>
          <cell r="O975" t="str">
            <v>BERGEN</v>
          </cell>
          <cell r="P975" t="str">
            <v>NO</v>
          </cell>
          <cell r="Q975" t="str">
            <v>N/A</v>
          </cell>
          <cell r="R975">
            <v>1095000</v>
          </cell>
          <cell r="S975">
            <v>700000</v>
          </cell>
          <cell r="T975" t="str">
            <v>HES</v>
          </cell>
          <cell r="U975" t="str">
            <v>GOV</v>
          </cell>
          <cell r="V975" t="str">
            <v>HES</v>
          </cell>
        </row>
        <row r="976">
          <cell r="A976" t="str">
            <v>INCO</v>
          </cell>
          <cell r="B976" t="str">
            <v>ICC2-CT-2000-01059</v>
          </cell>
          <cell r="C976" t="str">
            <v>1.2.1.-3.</v>
          </cell>
          <cell r="D976" t="str">
            <v>Classical Accompanying Measures</v>
          </cell>
          <cell r="E976" t="str">
            <v>Support of Short Term Scientific Missions (STSM) on 'Characterisation Method for Wood and Wood Fibres' in the frame of COST Action E11-Exercice 2000</v>
          </cell>
          <cell r="F976">
            <v>11500</v>
          </cell>
          <cell r="G976">
            <v>11500</v>
          </cell>
          <cell r="H976">
            <v>37005</v>
          </cell>
          <cell r="I976">
            <v>1</v>
          </cell>
          <cell r="J976">
            <v>1</v>
          </cell>
          <cell r="K976" t="str">
            <v>Prime Contractor</v>
          </cell>
          <cell r="L976" t="str">
            <v xml:space="preserve">PAPIRINDUSTRIENS FORSKNINGSINTITUTT
</v>
          </cell>
          <cell r="M976" t="str">
            <v>Forskningsveien 3</v>
          </cell>
          <cell r="N976" t="str">
            <v>0313</v>
          </cell>
          <cell r="O976" t="str">
            <v>OSLO</v>
          </cell>
          <cell r="P976" t="str">
            <v>NO</v>
          </cell>
          <cell r="Q976" t="str">
            <v>N/A</v>
          </cell>
          <cell r="R976">
            <v>11500</v>
          </cell>
          <cell r="S976">
            <v>11500</v>
          </cell>
          <cell r="T976" t="str">
            <v>REC</v>
          </cell>
          <cell r="U976" t="str">
            <v>PNP</v>
          </cell>
          <cell r="V976" t="str">
            <v>RPN</v>
          </cell>
        </row>
        <row r="977">
          <cell r="A977" t="str">
            <v>INCO</v>
          </cell>
          <cell r="B977" t="str">
            <v>ICC2-CT-2000-02029</v>
          </cell>
          <cell r="C977" t="str">
            <v>1.2.1.-3.</v>
          </cell>
          <cell r="D977" t="str">
            <v>Classical Accompanying Measures</v>
          </cell>
          <cell r="E977" t="str">
            <v>Support for the organisation of a workshop entitled 'Selective Organic Transformations Promoted by Metallic Reagents and Biocatalysis' to be held from 12 to 15 October 2000 at Fefor/Norway in the fram</v>
          </cell>
          <cell r="F977">
            <v>10100</v>
          </cell>
          <cell r="G977">
            <v>5000</v>
          </cell>
          <cell r="H977">
            <v>36766</v>
          </cell>
          <cell r="I977">
            <v>1</v>
          </cell>
          <cell r="J977">
            <v>1</v>
          </cell>
          <cell r="K977" t="str">
            <v>Prime Contractor</v>
          </cell>
          <cell r="L977" t="str">
            <v xml:space="preserve">University of Bergen </v>
          </cell>
          <cell r="M977" t="str">
            <v>Prof. Keysersgt. 8</v>
          </cell>
          <cell r="N977" t="str">
            <v>5020</v>
          </cell>
          <cell r="O977" t="str">
            <v>BERGEN</v>
          </cell>
          <cell r="P977" t="str">
            <v>NO</v>
          </cell>
          <cell r="Q977" t="str">
            <v>N/A</v>
          </cell>
          <cell r="R977">
            <v>10100</v>
          </cell>
          <cell r="S977">
            <v>5000</v>
          </cell>
          <cell r="T977" t="str">
            <v>HES</v>
          </cell>
          <cell r="U977" t="str">
            <v>GOV</v>
          </cell>
          <cell r="V977" t="str">
            <v>HES</v>
          </cell>
        </row>
        <row r="978">
          <cell r="A978" t="str">
            <v>INCO</v>
          </cell>
          <cell r="B978" t="str">
            <v>ICC2-CT-2000-02031</v>
          </cell>
          <cell r="C978" t="str">
            <v>1.2.1.-3.</v>
          </cell>
          <cell r="D978" t="str">
            <v>Classical Accompanying Measures</v>
          </cell>
          <cell r="E978" t="str">
            <v>Support for the organisation of a workshop entitled 'Towards Operational GPS meteorology'held from 10 to 12 July 2000 in Oslo/Norway in the frame of COST Action 716</v>
          </cell>
          <cell r="F978">
            <v>10990</v>
          </cell>
          <cell r="G978">
            <v>5495</v>
          </cell>
          <cell r="H978">
            <v>36839</v>
          </cell>
          <cell r="I978">
            <v>1</v>
          </cell>
          <cell r="J978">
            <v>1</v>
          </cell>
          <cell r="K978" t="str">
            <v>Prime Contractor</v>
          </cell>
          <cell r="L978" t="str">
            <v>Statens Kartverk</v>
          </cell>
          <cell r="M978" t="str">
            <v>Kartverksveien 21</v>
          </cell>
          <cell r="N978" t="str">
            <v>3511</v>
          </cell>
          <cell r="O978" t="str">
            <v>HOENENFOSS</v>
          </cell>
          <cell r="P978" t="str">
            <v>NO</v>
          </cell>
          <cell r="R978">
            <v>10990</v>
          </cell>
          <cell r="S978">
            <v>5495</v>
          </cell>
          <cell r="T978" t="str">
            <v>REC</v>
          </cell>
          <cell r="U978" t="str">
            <v>GOV</v>
          </cell>
          <cell r="V978" t="str">
            <v>RPU</v>
          </cell>
        </row>
        <row r="979">
          <cell r="A979" t="str">
            <v>INCO</v>
          </cell>
          <cell r="B979" t="str">
            <v>ICC2-CT-2001-02017</v>
          </cell>
          <cell r="C979" t="str">
            <v>1.2.1.-3.</v>
          </cell>
          <cell r="D979" t="str">
            <v>Classical Accompanying Measures</v>
          </cell>
          <cell r="E979" t="str">
            <v>Support for the organisation of a workshop entitled 'Role of dietary lipids and obesity in gene expression' held from 5 to 9 June 2001 in Bergen/Norway in the frame of COST Action 918</v>
          </cell>
          <cell r="F979">
            <v>13000</v>
          </cell>
          <cell r="G979">
            <v>6000</v>
          </cell>
          <cell r="H979">
            <v>37174</v>
          </cell>
          <cell r="I979">
            <v>1</v>
          </cell>
          <cell r="J979">
            <v>1</v>
          </cell>
          <cell r="K979" t="str">
            <v>Prime Contractor</v>
          </cell>
          <cell r="L979" t="str">
            <v xml:space="preserve">University of Bergen </v>
          </cell>
          <cell r="M979" t="str">
            <v>Prof. Keysersgt. 8</v>
          </cell>
          <cell r="N979" t="str">
            <v>5020</v>
          </cell>
          <cell r="O979" t="str">
            <v>BERGEN</v>
          </cell>
          <cell r="P979" t="str">
            <v>NO</v>
          </cell>
          <cell r="Q979" t="str">
            <v>N/A</v>
          </cell>
          <cell r="R979">
            <v>13000</v>
          </cell>
          <cell r="S979">
            <v>6000</v>
          </cell>
          <cell r="T979" t="str">
            <v>HES</v>
          </cell>
          <cell r="U979" t="str">
            <v>GOV</v>
          </cell>
          <cell r="V979" t="str">
            <v>HES</v>
          </cell>
        </row>
        <row r="980">
          <cell r="A980" t="str">
            <v>INCO</v>
          </cell>
          <cell r="B980" t="str">
            <v>ICC2-CT-2002-02011</v>
          </cell>
          <cell r="C980" t="str">
            <v>1.2.1.-3.</v>
          </cell>
          <cell r="D980" t="str">
            <v>Classical Accompanying Measures</v>
          </cell>
          <cell r="E980" t="str">
            <v>support for the organisation of a Workshop entitled 'Tissue texture in MRI' held in Bergen/Norway from 2 to 4 May 2002 in the frame of COST Action B11</v>
          </cell>
          <cell r="F980">
            <v>13000</v>
          </cell>
          <cell r="G980">
            <v>6500</v>
          </cell>
          <cell r="H980">
            <v>37522</v>
          </cell>
          <cell r="I980">
            <v>1</v>
          </cell>
          <cell r="J980">
            <v>1</v>
          </cell>
          <cell r="K980" t="str">
            <v>Principal Contractor</v>
          </cell>
          <cell r="L980" t="str">
            <v xml:space="preserve">University of Bergen </v>
          </cell>
          <cell r="M980" t="str">
            <v>Prof. Keysersgt. 8</v>
          </cell>
          <cell r="N980" t="str">
            <v>5020</v>
          </cell>
          <cell r="O980" t="str">
            <v>BERGEN</v>
          </cell>
          <cell r="P980" t="str">
            <v>NO</v>
          </cell>
          <cell r="Q980" t="str">
            <v>N/A</v>
          </cell>
          <cell r="R980">
            <v>13000</v>
          </cell>
          <cell r="S980">
            <v>6500</v>
          </cell>
          <cell r="T980" t="str">
            <v>HES</v>
          </cell>
          <cell r="U980" t="str">
            <v>GOV</v>
          </cell>
          <cell r="V980" t="str">
            <v>HES</v>
          </cell>
        </row>
        <row r="981">
          <cell r="A981" t="str">
            <v>INCO</v>
          </cell>
          <cell r="B981" t="str">
            <v>ICC2-CT-2002-02013</v>
          </cell>
          <cell r="C981" t="str">
            <v>1.2.1.-3.</v>
          </cell>
          <cell r="D981" t="str">
            <v>Classical Accompanying Measures</v>
          </cell>
          <cell r="E981" t="str">
            <v>support for the organisation of a Workshop entitled 'Melanoidins in food and health' held in Aas/Norway from 31 May to 1st June 2002 in the frame of COST Action 919</v>
          </cell>
          <cell r="F981">
            <v>8550</v>
          </cell>
          <cell r="G981">
            <v>4275</v>
          </cell>
          <cell r="H981">
            <v>37522</v>
          </cell>
          <cell r="I981">
            <v>1</v>
          </cell>
          <cell r="J981">
            <v>1</v>
          </cell>
          <cell r="K981" t="str">
            <v>Principal Contractor</v>
          </cell>
          <cell r="L981" t="str">
            <v>NORGES LANDBRUKSHOGSKOLE - NLH</v>
          </cell>
          <cell r="M981" t="str">
            <v>Kirkeveien 1</v>
          </cell>
          <cell r="N981" t="str">
            <v>1432</v>
          </cell>
          <cell r="O981" t="str">
            <v>AAS</v>
          </cell>
          <cell r="P981" t="str">
            <v>NO</v>
          </cell>
          <cell r="Q981" t="str">
            <v>N/A</v>
          </cell>
          <cell r="R981">
            <v>8550</v>
          </cell>
          <cell r="S981">
            <v>4275</v>
          </cell>
          <cell r="T981" t="str">
            <v>HES</v>
          </cell>
          <cell r="U981" t="str">
            <v>GOV</v>
          </cell>
          <cell r="V981" t="str">
            <v>HES</v>
          </cell>
        </row>
        <row r="982">
          <cell r="A982" t="str">
            <v>INCO</v>
          </cell>
          <cell r="B982" t="str">
            <v>ICC2-CT-2002-02019</v>
          </cell>
          <cell r="C982" t="str">
            <v>1.2.1.-3.</v>
          </cell>
          <cell r="D982" t="str">
            <v>Classical Accompanying Measures</v>
          </cell>
          <cell r="E982" t="str">
            <v>support for the organisation of a Workshop entitled 'The impact of the Internet on the Mass Media in Europe' held in Tromsoe/Norway from 20 to 22 June 2002 in the frame of COST Action A20</v>
          </cell>
          <cell r="F982">
            <v>12313</v>
          </cell>
          <cell r="G982">
            <v>4000</v>
          </cell>
          <cell r="H982">
            <v>37522</v>
          </cell>
          <cell r="I982">
            <v>1</v>
          </cell>
          <cell r="J982">
            <v>1</v>
          </cell>
          <cell r="K982" t="str">
            <v>Principal Contractor</v>
          </cell>
          <cell r="L982" t="str">
            <v>University of Tromsoe</v>
          </cell>
          <cell r="N982" t="str">
            <v>9037</v>
          </cell>
          <cell r="O982" t="str">
            <v>TROMSOE</v>
          </cell>
          <cell r="P982" t="str">
            <v>NO</v>
          </cell>
          <cell r="Q982" t="str">
            <v>N/A</v>
          </cell>
          <cell r="R982">
            <v>12313</v>
          </cell>
          <cell r="S982">
            <v>4000</v>
          </cell>
          <cell r="T982" t="str">
            <v>HES</v>
          </cell>
          <cell r="U982" t="str">
            <v>GOV</v>
          </cell>
          <cell r="V982" t="str">
            <v>HES</v>
          </cell>
        </row>
        <row r="983">
          <cell r="A983" t="str">
            <v>INNO</v>
          </cell>
          <cell r="B983" t="str">
            <v>IPS-1999-8013</v>
          </cell>
          <cell r="C983" t="str">
            <v>IPS-1999-1.2</v>
          </cell>
          <cell r="D983" t="str">
            <v>Research Projects</v>
          </cell>
          <cell r="E983" t="str">
            <v>Business Awareness on Sustainable Innovation Strategies</v>
          </cell>
          <cell r="F983">
            <v>1022256</v>
          </cell>
          <cell r="G983">
            <v>566831</v>
          </cell>
          <cell r="H983">
            <v>36616</v>
          </cell>
          <cell r="I983">
            <v>10</v>
          </cell>
          <cell r="J983">
            <v>1</v>
          </cell>
          <cell r="K983" t="str">
            <v>Not defined</v>
          </cell>
          <cell r="L983" t="str">
            <v>SINTEF ELECTRONICS AND CYBERNETICS</v>
          </cell>
          <cell r="M983" t="str">
            <v>Forskningveien                          1</v>
          </cell>
          <cell r="N983" t="str">
            <v>0314</v>
          </cell>
          <cell r="O983" t="str">
            <v>OSLO</v>
          </cell>
          <cell r="P983" t="str">
            <v>NO</v>
          </cell>
          <cell r="Q983" t="str">
            <v>N/A</v>
          </cell>
          <cell r="R983">
            <v>50144</v>
          </cell>
          <cell r="S983">
            <v>24249</v>
          </cell>
          <cell r="T983" t="str">
            <v>REC</v>
          </cell>
          <cell r="U983" t="str">
            <v>JRC</v>
          </cell>
          <cell r="V983" t="str">
            <v>RPU</v>
          </cell>
        </row>
        <row r="984">
          <cell r="A984" t="str">
            <v>INNO</v>
          </cell>
          <cell r="B984" t="str">
            <v>IPS-1999-8029</v>
          </cell>
          <cell r="C984" t="str">
            <v>IPS-1999-1.2</v>
          </cell>
          <cell r="D984" t="str">
            <v>Research Projects</v>
          </cell>
          <cell r="E984" t="str">
            <v>Dissemination of a knowledge based system for determining appropriate intervention during labour based on qualified analysis of the foetal electrocardiogram</v>
          </cell>
          <cell r="F984">
            <v>2212567</v>
          </cell>
          <cell r="G984">
            <v>1897821</v>
          </cell>
          <cell r="H984">
            <v>36616</v>
          </cell>
          <cell r="I984">
            <v>11</v>
          </cell>
          <cell r="J984">
            <v>1</v>
          </cell>
          <cell r="K984" t="str">
            <v>Not defined</v>
          </cell>
          <cell r="L984" t="str">
            <v>DEPARTMENT OBSTETRICS AND GYNAECOLOGY NATIONAL HOSPITAL / UNIVERSITY  OF OSLO</v>
          </cell>
          <cell r="M984" t="str">
            <v>Pilestredet                             32</v>
          </cell>
          <cell r="O984" t="str">
            <v>OSLO</v>
          </cell>
          <cell r="P984" t="str">
            <v>NO</v>
          </cell>
          <cell r="R984">
            <v>158221</v>
          </cell>
          <cell r="S984">
            <v>158221</v>
          </cell>
          <cell r="T984" t="str">
            <v>HES</v>
          </cell>
          <cell r="U984" t="str">
            <v>GOV</v>
          </cell>
          <cell r="V984" t="str">
            <v>HES</v>
          </cell>
        </row>
        <row r="985">
          <cell r="A985" t="str">
            <v>INNO</v>
          </cell>
          <cell r="B985" t="str">
            <v>IPS-1999-8031</v>
          </cell>
          <cell r="C985" t="str">
            <v>IPS-1999-1.2</v>
          </cell>
          <cell r="D985" t="str">
            <v>Classical Accompanying Measures</v>
          </cell>
          <cell r="E985" t="str">
            <v>Common Promotional Structure and Showcase for the Innovation Projects Support Scheme</v>
          </cell>
          <cell r="F985">
            <v>1110600</v>
          </cell>
          <cell r="G985">
            <v>1110600</v>
          </cell>
          <cell r="H985">
            <v>36616</v>
          </cell>
          <cell r="I985">
            <v>9</v>
          </cell>
          <cell r="J985">
            <v>1</v>
          </cell>
          <cell r="K985" t="str">
            <v>Not defined</v>
          </cell>
          <cell r="L985" t="str">
            <v>TEKNOLOGISK INSTITUTTNATIONAL OF TECHNOLOGY, NORWAY</v>
          </cell>
          <cell r="M985" t="str">
            <v>PO BOX 2608 - St.Hanshaugen</v>
          </cell>
          <cell r="N985" t="str">
            <v>0131</v>
          </cell>
          <cell r="O985" t="str">
            <v>OSLO</v>
          </cell>
          <cell r="P985" t="str">
            <v>NO</v>
          </cell>
          <cell r="Q985" t="str">
            <v>N/A</v>
          </cell>
          <cell r="R985">
            <v>104159</v>
          </cell>
          <cell r="S985">
            <v>104159</v>
          </cell>
          <cell r="T985" t="str">
            <v>OTH</v>
          </cell>
          <cell r="U985" t="str">
            <v>PRC</v>
          </cell>
          <cell r="V985" t="str">
            <v>BES</v>
          </cell>
        </row>
        <row r="986">
          <cell r="A986" t="str">
            <v>INNO</v>
          </cell>
          <cell r="B986" t="str">
            <v>IPS-2000-8130</v>
          </cell>
          <cell r="C986" t="str">
            <v>IPS-2000-1.2</v>
          </cell>
          <cell r="D986" t="str">
            <v>Research Projects</v>
          </cell>
          <cell r="E986" t="str">
            <v>Entering tailored innovation management in very small enterprises</v>
          </cell>
          <cell r="F986">
            <v>3138459</v>
          </cell>
          <cell r="G986">
            <v>1663224</v>
          </cell>
          <cell r="H986">
            <v>37029</v>
          </cell>
          <cell r="I986">
            <v>14</v>
          </cell>
          <cell r="J986">
            <v>3</v>
          </cell>
          <cell r="K986" t="str">
            <v>Not defined</v>
          </cell>
          <cell r="L986" t="str">
            <v>ATELIER EKREN AS</v>
          </cell>
          <cell r="M986" t="str">
            <v>Bakklund Industri Ost</v>
          </cell>
          <cell r="O986" t="str">
            <v>MELHUS</v>
          </cell>
          <cell r="P986" t="str">
            <v>NO</v>
          </cell>
          <cell r="R986">
            <v>88488</v>
          </cell>
          <cell r="S986">
            <v>39819</v>
          </cell>
          <cell r="T986" t="str">
            <v>OTH</v>
          </cell>
          <cell r="U986" t="str">
            <v>PRC</v>
          </cell>
          <cell r="V986" t="str">
            <v>BES</v>
          </cell>
        </row>
        <row r="987">
          <cell r="A987" t="str">
            <v>INNO</v>
          </cell>
          <cell r="B987" t="str">
            <v>IPS-2000-8130</v>
          </cell>
          <cell r="C987" t="str">
            <v>IPS-2000-1.2</v>
          </cell>
          <cell r="D987" t="str">
            <v>Research Projects</v>
          </cell>
          <cell r="E987" t="str">
            <v>Entering tailored innovation management in very small enterprises</v>
          </cell>
          <cell r="F987">
            <v>3138459</v>
          </cell>
          <cell r="G987">
            <v>1663224</v>
          </cell>
          <cell r="H987">
            <v>37029</v>
          </cell>
          <cell r="I987">
            <v>14</v>
          </cell>
          <cell r="K987" t="str">
            <v>Not defined</v>
          </cell>
          <cell r="L987" t="str">
            <v>CONSULT IT AS</v>
          </cell>
          <cell r="M987" t="str">
            <v>Spluppenveien                           12 E</v>
          </cell>
          <cell r="N987" t="str">
            <v>7434</v>
          </cell>
          <cell r="O987" t="str">
            <v>TRONDHEIM</v>
          </cell>
          <cell r="P987" t="str">
            <v>NO</v>
          </cell>
          <cell r="R987">
            <v>88486</v>
          </cell>
          <cell r="S987">
            <v>39818</v>
          </cell>
          <cell r="T987" t="str">
            <v>OTH</v>
          </cell>
          <cell r="U987" t="str">
            <v>PRC</v>
          </cell>
          <cell r="V987" t="str">
            <v>BES</v>
          </cell>
        </row>
        <row r="988">
          <cell r="A988" t="str">
            <v>INNO</v>
          </cell>
          <cell r="B988" t="str">
            <v>IPS-2000-8130</v>
          </cell>
          <cell r="C988" t="str">
            <v>IPS-2000-1.2</v>
          </cell>
          <cell r="D988" t="str">
            <v>Research Projects</v>
          </cell>
          <cell r="E988" t="str">
            <v>Entering tailored innovation management in very small enterprises</v>
          </cell>
          <cell r="F988">
            <v>3138459</v>
          </cell>
          <cell r="G988">
            <v>1663224</v>
          </cell>
          <cell r="H988">
            <v>37029</v>
          </cell>
          <cell r="I988">
            <v>14</v>
          </cell>
          <cell r="K988" t="str">
            <v>Not defined</v>
          </cell>
          <cell r="L988" t="str">
            <v>NATIONAL INSTITUTE OF TECHNOLOGY TRONDELAG</v>
          </cell>
          <cell r="M988" t="str">
            <v>sluppenveien 12E</v>
          </cell>
          <cell r="N988" t="str">
            <v>7434</v>
          </cell>
          <cell r="O988" t="str">
            <v>TRONDHEIM</v>
          </cell>
          <cell r="P988" t="str">
            <v>NO</v>
          </cell>
          <cell r="R988">
            <v>715361</v>
          </cell>
          <cell r="S988">
            <v>321912</v>
          </cell>
          <cell r="T988" t="str">
            <v>OTH</v>
          </cell>
          <cell r="U988" t="str">
            <v>PRC</v>
          </cell>
          <cell r="V988" t="str">
            <v>BES</v>
          </cell>
        </row>
        <row r="989">
          <cell r="A989" t="str">
            <v>INNO</v>
          </cell>
          <cell r="B989" t="str">
            <v>IPS-2001-42012</v>
          </cell>
          <cell r="C989" t="str">
            <v>IPS-2001-1.2</v>
          </cell>
          <cell r="D989" t="str">
            <v>Combined Projects</v>
          </cell>
          <cell r="E989" t="str">
            <v>DEVELOPMENT OF THE INNOVATIVE ENTREPRENEURSHIP POTENTIAL OF SME-S AS KNOWLEDGE-SHARING TRANS-NATIONAL TECHNOLOGY TRANSFER PARTNERS</v>
          </cell>
          <cell r="F989">
            <v>1871460</v>
          </cell>
          <cell r="G989">
            <v>955270</v>
          </cell>
          <cell r="I989">
            <v>8</v>
          </cell>
          <cell r="J989">
            <v>1</v>
          </cell>
          <cell r="K989" t="str">
            <v>Not defined</v>
          </cell>
          <cell r="L989" t="str">
            <v>NATIONAL INSTITUTE OF TECHNOLOGY</v>
          </cell>
          <cell r="M989" t="str">
            <v>Akersveien                              24C</v>
          </cell>
          <cell r="O989" t="str">
            <v>OSLO</v>
          </cell>
          <cell r="P989" t="str">
            <v>NO</v>
          </cell>
          <cell r="R989">
            <v>368065</v>
          </cell>
          <cell r="S989">
            <v>167604</v>
          </cell>
          <cell r="T989" t="str">
            <v>OTH</v>
          </cell>
          <cell r="U989" t="str">
            <v>PRC</v>
          </cell>
          <cell r="V989" t="str">
            <v>BES</v>
          </cell>
        </row>
        <row r="990">
          <cell r="A990" t="str">
            <v>INNO</v>
          </cell>
          <cell r="B990" t="str">
            <v>IPS-2001-42077</v>
          </cell>
          <cell r="C990" t="str">
            <v>IPS-2001-1.2</v>
          </cell>
          <cell r="D990" t="str">
            <v>Combined Projects</v>
          </cell>
          <cell r="E990" t="str">
            <v>TOOL FOR INTEGRATED LEAKAGE DETECTION</v>
          </cell>
          <cell r="F990">
            <v>1871267</v>
          </cell>
          <cell r="G990">
            <v>901118</v>
          </cell>
          <cell r="I990">
            <v>9</v>
          </cell>
          <cell r="J990">
            <v>1</v>
          </cell>
          <cell r="K990" t="str">
            <v>Not defined</v>
          </cell>
          <cell r="L990" t="str">
            <v>SINTEF</v>
          </cell>
          <cell r="M990" t="str">
            <v>Strindveien                             4</v>
          </cell>
          <cell r="N990" t="str">
            <v>7465</v>
          </cell>
          <cell r="O990" t="str">
            <v>TRONDHEIM</v>
          </cell>
          <cell r="P990" t="str">
            <v>NO</v>
          </cell>
          <cell r="R990">
            <v>200893</v>
          </cell>
          <cell r="S990">
            <v>100446</v>
          </cell>
          <cell r="T990" t="str">
            <v>REC</v>
          </cell>
          <cell r="U990" t="str">
            <v>PNP</v>
          </cell>
          <cell r="V990" t="str">
            <v>RPN</v>
          </cell>
        </row>
        <row r="991">
          <cell r="A991" t="str">
            <v>IST</v>
          </cell>
          <cell r="B991" t="str">
            <v>IST-1999-10091</v>
          </cell>
          <cell r="C991" t="str">
            <v>1.1.2.-2.2.3.</v>
          </cell>
          <cell r="D991" t="str">
            <v>Research Projects</v>
          </cell>
          <cell r="E991" t="str">
            <v>Extended Enterprise Resources, Network Architectures and Learning</v>
          </cell>
          <cell r="F991">
            <v>4569189</v>
          </cell>
          <cell r="G991">
            <v>2284594</v>
          </cell>
          <cell r="H991">
            <v>36524</v>
          </cell>
          <cell r="I991">
            <v>5</v>
          </cell>
          <cell r="J991">
            <v>3</v>
          </cell>
          <cell r="K991" t="str">
            <v>Prime Contractor</v>
          </cell>
          <cell r="L991" t="str">
            <v>DET NORSKE VERITAS AS</v>
          </cell>
          <cell r="M991" t="str">
            <v>VERITASVN. 1</v>
          </cell>
          <cell r="N991" t="str">
            <v>1322</v>
          </cell>
          <cell r="O991" t="str">
            <v>HOEVIK</v>
          </cell>
          <cell r="P991" t="str">
            <v>NO</v>
          </cell>
          <cell r="Q991" t="str">
            <v>N/A</v>
          </cell>
          <cell r="R991">
            <v>967861</v>
          </cell>
          <cell r="S991">
            <v>483930</v>
          </cell>
          <cell r="T991" t="str">
            <v>OTH</v>
          </cell>
          <cell r="U991" t="str">
            <v>PRC</v>
          </cell>
          <cell r="V991" t="str">
            <v>BES</v>
          </cell>
        </row>
        <row r="992">
          <cell r="A992" t="str">
            <v>IST</v>
          </cell>
          <cell r="B992" t="str">
            <v>IST-1999-10091</v>
          </cell>
          <cell r="C992" t="str">
            <v>1.1.2.-2.2.3.</v>
          </cell>
          <cell r="D992" t="str">
            <v>Research Projects</v>
          </cell>
          <cell r="E992" t="str">
            <v>Extended Enterprise Resources, Network Architectures and Learning</v>
          </cell>
          <cell r="F992">
            <v>4569189</v>
          </cell>
          <cell r="G992">
            <v>2284594</v>
          </cell>
          <cell r="H992">
            <v>36524</v>
          </cell>
          <cell r="I992">
            <v>5</v>
          </cell>
          <cell r="K992" t="str">
            <v>Principal Contractor</v>
          </cell>
          <cell r="L992" t="str">
            <v>NCR Norge A/S, NCR METIS, Horten</v>
          </cell>
          <cell r="M992" t="str">
            <v>GAMLEVEIEN 36</v>
          </cell>
          <cell r="N992" t="str">
            <v>3194</v>
          </cell>
          <cell r="O992" t="str">
            <v>HORTEN NOT APPLICABLE</v>
          </cell>
          <cell r="P992" t="str">
            <v>NO</v>
          </cell>
          <cell r="Q992" t="str">
            <v>N/A</v>
          </cell>
          <cell r="R992">
            <v>1085080</v>
          </cell>
          <cell r="S992">
            <v>542540</v>
          </cell>
          <cell r="T992" t="str">
            <v>OTH</v>
          </cell>
          <cell r="U992" t="str">
            <v>INO</v>
          </cell>
          <cell r="V992" t="str">
            <v>PUS</v>
          </cell>
        </row>
        <row r="993">
          <cell r="A993" t="str">
            <v>IST</v>
          </cell>
          <cell r="B993" t="str">
            <v>IST-1999-10091</v>
          </cell>
          <cell r="C993" t="str">
            <v>1.1.2.-2.2.3.</v>
          </cell>
          <cell r="D993" t="str">
            <v>Research Projects</v>
          </cell>
          <cell r="E993" t="str">
            <v>Extended Enterprise Resources, Network Architectures and Learning</v>
          </cell>
          <cell r="F993">
            <v>4569189</v>
          </cell>
          <cell r="G993">
            <v>2284594</v>
          </cell>
          <cell r="H993">
            <v>36524</v>
          </cell>
          <cell r="I993">
            <v>5</v>
          </cell>
          <cell r="K993" t="str">
            <v>Principal Contractor</v>
          </cell>
          <cell r="L993" t="str">
            <v>SINTEF</v>
          </cell>
          <cell r="M993" t="str">
            <v>STRINDV. 4</v>
          </cell>
          <cell r="N993" t="str">
            <v>7465</v>
          </cell>
          <cell r="O993" t="str">
            <v>TRONDHEIM N/A</v>
          </cell>
          <cell r="P993" t="str">
            <v>NO</v>
          </cell>
          <cell r="R993">
            <v>1088818</v>
          </cell>
          <cell r="S993">
            <v>544409</v>
          </cell>
          <cell r="T993" t="str">
            <v>REC</v>
          </cell>
          <cell r="U993" t="str">
            <v>PNP</v>
          </cell>
          <cell r="V993" t="str">
            <v>RPN</v>
          </cell>
        </row>
        <row r="994">
          <cell r="A994" t="str">
            <v>IST</v>
          </cell>
          <cell r="B994" t="str">
            <v>IST-1999-10132</v>
          </cell>
          <cell r="C994" t="str">
            <v>1.1.2.-4.3.3.</v>
          </cell>
          <cell r="D994" t="str">
            <v>Research Projects</v>
          </cell>
          <cell r="E994" t="str">
            <v>Tools for content-driven knowledge management through evolving ontologies</v>
          </cell>
          <cell r="F994">
            <v>2518042</v>
          </cell>
          <cell r="G994">
            <v>1341843</v>
          </cell>
          <cell r="H994">
            <v>36516</v>
          </cell>
          <cell r="I994">
            <v>7</v>
          </cell>
          <cell r="J994">
            <v>1</v>
          </cell>
          <cell r="K994" t="str">
            <v>Principal Contractor</v>
          </cell>
          <cell r="L994" t="str">
            <v>CognIT a.s</v>
          </cell>
          <cell r="M994" t="str">
            <v>BUSTERUDGT 1.</v>
          </cell>
          <cell r="N994" t="str">
            <v>1754</v>
          </cell>
          <cell r="O994" t="str">
            <v>HALDEN</v>
          </cell>
          <cell r="P994" t="str">
            <v>NO</v>
          </cell>
          <cell r="Q994" t="str">
            <v>N/A</v>
          </cell>
          <cell r="R994">
            <v>419298</v>
          </cell>
          <cell r="S994">
            <v>209649</v>
          </cell>
          <cell r="T994" t="str">
            <v>OTH</v>
          </cell>
          <cell r="U994" t="str">
            <v>PRC</v>
          </cell>
          <cell r="V994" t="str">
            <v>BES</v>
          </cell>
        </row>
        <row r="995">
          <cell r="A995" t="str">
            <v>IST</v>
          </cell>
          <cell r="B995" t="str">
            <v>IST-1999-10192</v>
          </cell>
          <cell r="C995" t="str">
            <v>1.1.2.-4.6.1.</v>
          </cell>
          <cell r="D995" t="str">
            <v>Research Projects</v>
          </cell>
          <cell r="E995" t="str">
            <v>portalS Of Next Generation</v>
          </cell>
          <cell r="F995">
            <v>7243059</v>
          </cell>
          <cell r="G995">
            <v>3499776</v>
          </cell>
          <cell r="H995">
            <v>36524</v>
          </cell>
          <cell r="I995">
            <v>13</v>
          </cell>
          <cell r="J995">
            <v>1</v>
          </cell>
          <cell r="K995" t="str">
            <v>Principal Contractor</v>
          </cell>
          <cell r="L995" t="str">
            <v>TELENOR COMMUNICATION AS</v>
          </cell>
          <cell r="M995" t="str">
            <v>INSTITUTTVEIEN 23</v>
          </cell>
          <cell r="N995" t="str">
            <v>2027</v>
          </cell>
          <cell r="O995" t="str">
            <v>KJELLER</v>
          </cell>
          <cell r="P995" t="str">
            <v>NO</v>
          </cell>
          <cell r="R995">
            <v>610496</v>
          </cell>
          <cell r="S995">
            <v>305248</v>
          </cell>
          <cell r="T995" t="str">
            <v>OTH</v>
          </cell>
          <cell r="U995" t="str">
            <v>PRC</v>
          </cell>
          <cell r="V995" t="str">
            <v>BES</v>
          </cell>
        </row>
        <row r="996">
          <cell r="A996" t="str">
            <v>IST</v>
          </cell>
          <cell r="B996" t="str">
            <v>IST-1999-10279</v>
          </cell>
          <cell r="C996" t="str">
            <v>1.1.2.-2.2.3.</v>
          </cell>
          <cell r="D996" t="str">
            <v>Research Projects</v>
          </cell>
          <cell r="E996" t="str">
            <v>Automated Performance Measurement</v>
          </cell>
          <cell r="F996">
            <v>2869396</v>
          </cell>
          <cell r="G996">
            <v>1597589</v>
          </cell>
          <cell r="H996">
            <v>36524</v>
          </cell>
          <cell r="I996">
            <v>9</v>
          </cell>
          <cell r="J996">
            <v>1</v>
          </cell>
          <cell r="K996" t="str">
            <v>Prime Contractor</v>
          </cell>
          <cell r="L996" t="str">
            <v xml:space="preserve">SINTEF </v>
          </cell>
          <cell r="M996" t="str">
            <v>STRINDVN. 4</v>
          </cell>
          <cell r="N996" t="str">
            <v>7465</v>
          </cell>
          <cell r="O996" t="str">
            <v>TRONDHEIM</v>
          </cell>
          <cell r="P996" t="str">
            <v>NO</v>
          </cell>
          <cell r="R996">
            <v>519781</v>
          </cell>
          <cell r="S996">
            <v>259890</v>
          </cell>
          <cell r="T996" t="str">
            <v>REC</v>
          </cell>
          <cell r="U996" t="str">
            <v>PNP</v>
          </cell>
          <cell r="V996" t="str">
            <v>RPN</v>
          </cell>
        </row>
        <row r="997">
          <cell r="A997" t="str">
            <v>IST</v>
          </cell>
          <cell r="B997" t="str">
            <v>IST-1999-10298</v>
          </cell>
          <cell r="C997" t="str">
            <v>1.1.2.-6.2.2.</v>
          </cell>
          <cell r="D997" t="str">
            <v>Research Projects</v>
          </cell>
          <cell r="E997" t="str">
            <v>A Logical Framework for Ethical Behaviour between Infohabitants in the Information Trading Economy of the Universal Information Ecosystem</v>
          </cell>
          <cell r="F997">
            <v>1964596</v>
          </cell>
          <cell r="G997">
            <v>1684000</v>
          </cell>
          <cell r="H997">
            <v>36517</v>
          </cell>
          <cell r="I997">
            <v>5</v>
          </cell>
          <cell r="J997">
            <v>1</v>
          </cell>
          <cell r="K997" t="str">
            <v>Principal Contractor</v>
          </cell>
          <cell r="L997" t="str">
            <v>University of Oslo</v>
          </cell>
          <cell r="M997" t="str">
            <v>PROBLEMVEIEN 7</v>
          </cell>
          <cell r="N997" t="str">
            <v>0316</v>
          </cell>
          <cell r="O997" t="str">
            <v>OSLO</v>
          </cell>
          <cell r="P997" t="str">
            <v>NO</v>
          </cell>
          <cell r="Q997" t="str">
            <v>N/A</v>
          </cell>
          <cell r="R997">
            <v>340685</v>
          </cell>
          <cell r="S997">
            <v>340685</v>
          </cell>
          <cell r="T997" t="str">
            <v>HES</v>
          </cell>
          <cell r="U997" t="str">
            <v>GOV</v>
          </cell>
          <cell r="V997" t="str">
            <v>HES</v>
          </cell>
        </row>
        <row r="998">
          <cell r="A998" t="str">
            <v>IST</v>
          </cell>
          <cell r="B998" t="str">
            <v>IST-1999-10303</v>
          </cell>
          <cell r="C998" t="str">
            <v>1.1.2.-2.3.3.</v>
          </cell>
          <cell r="D998" t="str">
            <v>Research Projects</v>
          </cell>
          <cell r="E998" t="str">
            <v>Electronic Communication in the Building and Construction Industry: Preparing for the New Internet</v>
          </cell>
          <cell r="F998">
            <v>3564274</v>
          </cell>
          <cell r="G998">
            <v>1782134</v>
          </cell>
          <cell r="H998">
            <v>36524</v>
          </cell>
          <cell r="I998">
            <v>8</v>
          </cell>
          <cell r="J998">
            <v>1</v>
          </cell>
          <cell r="K998" t="str">
            <v>Principal Contractor</v>
          </cell>
          <cell r="L998" t="str">
            <v>EPM Technology AS</v>
          </cell>
          <cell r="M998" t="str">
            <v>GRENSEVEIEN 107</v>
          </cell>
          <cell r="N998" t="str">
            <v>603</v>
          </cell>
          <cell r="O998" t="str">
            <v>OSLO</v>
          </cell>
          <cell r="P998" t="str">
            <v>NO</v>
          </cell>
          <cell r="R998">
            <v>404340</v>
          </cell>
          <cell r="S998">
            <v>202170</v>
          </cell>
          <cell r="T998" t="str">
            <v>HES</v>
          </cell>
          <cell r="U998" t="str">
            <v>PRC</v>
          </cell>
          <cell r="V998" t="str">
            <v>HES</v>
          </cell>
        </row>
        <row r="999">
          <cell r="A999" t="str">
            <v>IST</v>
          </cell>
          <cell r="B999" t="str">
            <v>IST-1999-10338</v>
          </cell>
          <cell r="C999" t="str">
            <v>1.1.2.-5.1.4.</v>
          </cell>
          <cell r="D999" t="str">
            <v>Research Projects</v>
          </cell>
          <cell r="E999" t="str">
            <v>A Software Suite and Extended Mark-up Language (XML) Standard for Intelligent Questionnaires</v>
          </cell>
          <cell r="F999">
            <v>2384802</v>
          </cell>
          <cell r="G999">
            <v>1400000</v>
          </cell>
          <cell r="H999">
            <v>36529</v>
          </cell>
          <cell r="I999">
            <v>7</v>
          </cell>
          <cell r="J999">
            <v>1</v>
          </cell>
          <cell r="K999" t="str">
            <v>Principal Contractor</v>
          </cell>
          <cell r="L999" t="str">
            <v>STATISTISK SENTRALBYRAA</v>
          </cell>
          <cell r="M999" t="str">
            <v>KONGENS GATE 6</v>
          </cell>
          <cell r="N999" t="str">
            <v>0033</v>
          </cell>
          <cell r="O999" t="str">
            <v>OSLO</v>
          </cell>
          <cell r="P999" t="str">
            <v>NO</v>
          </cell>
          <cell r="Q999" t="str">
            <v>N/A</v>
          </cell>
          <cell r="R999">
            <v>194340</v>
          </cell>
          <cell r="S999">
            <v>97170</v>
          </cell>
          <cell r="T999" t="str">
            <v>OTH</v>
          </cell>
          <cell r="U999" t="str">
            <v>GOV</v>
          </cell>
          <cell r="V999" t="str">
            <v>PUS</v>
          </cell>
        </row>
        <row r="1000">
          <cell r="A1000" t="str">
            <v>IST</v>
          </cell>
          <cell r="B1000" t="str">
            <v>IST-1999-10440</v>
          </cell>
          <cell r="C1000" t="str">
            <v>1.1.2.-4.5.3.</v>
          </cell>
          <cell r="D1000" t="str">
            <v>Research Projects</v>
          </cell>
          <cell r="E1000" t="str">
            <v>Broadband Access High data rate Multimedia Satellite</v>
          </cell>
          <cell r="F1000">
            <v>5199996</v>
          </cell>
          <cell r="G1000">
            <v>2599995</v>
          </cell>
          <cell r="H1000">
            <v>36524</v>
          </cell>
          <cell r="I1000">
            <v>8</v>
          </cell>
          <cell r="J1000">
            <v>1</v>
          </cell>
          <cell r="K1000" t="str">
            <v>Principal Contractor</v>
          </cell>
          <cell r="L1000" t="str">
            <v>SINTEF</v>
          </cell>
          <cell r="M1000" t="str">
            <v>STRINDV. 4</v>
          </cell>
          <cell r="N1000" t="str">
            <v>7465</v>
          </cell>
          <cell r="O1000" t="str">
            <v>TRONDHEIM N/A</v>
          </cell>
          <cell r="P1000" t="str">
            <v>NO</v>
          </cell>
          <cell r="R1000">
            <v>607801</v>
          </cell>
          <cell r="S1000">
            <v>303900</v>
          </cell>
          <cell r="T1000" t="str">
            <v>REC</v>
          </cell>
          <cell r="U1000" t="str">
            <v>PNP</v>
          </cell>
          <cell r="V1000" t="str">
            <v>RPN</v>
          </cell>
        </row>
        <row r="1001">
          <cell r="A1001" t="str">
            <v>IST</v>
          </cell>
          <cell r="B1001" t="str">
            <v>IST-1999-10498</v>
          </cell>
          <cell r="C1001" t="str">
            <v>1.1.2.-5.1.1.</v>
          </cell>
          <cell r="D1001" t="str">
            <v>Combined Projects</v>
          </cell>
          <cell r="E1001" t="str">
            <v>Geographic Distribuited Information Tools and Services for the Mobile Information Society</v>
          </cell>
          <cell r="F1001">
            <v>6272807</v>
          </cell>
          <cell r="G1001">
            <v>3149041</v>
          </cell>
          <cell r="H1001">
            <v>36523</v>
          </cell>
          <cell r="I1001">
            <v>15</v>
          </cell>
          <cell r="J1001">
            <v>4</v>
          </cell>
          <cell r="K1001" t="str">
            <v>Prime Contractor</v>
          </cell>
          <cell r="L1001" t="str">
            <v>Fylkesmannen i Sogn og Fjordane</v>
          </cell>
          <cell r="M1001" t="str">
            <v>TINGHUSET</v>
          </cell>
          <cell r="N1001" t="str">
            <v>6861</v>
          </cell>
          <cell r="O1001" t="str">
            <v>LEIKANGER</v>
          </cell>
          <cell r="P1001" t="str">
            <v>NO</v>
          </cell>
          <cell r="R1001">
            <v>202005</v>
          </cell>
          <cell r="S1001">
            <v>101002</v>
          </cell>
          <cell r="T1001" t="str">
            <v>OTH</v>
          </cell>
          <cell r="U1001" t="str">
            <v>GOV</v>
          </cell>
          <cell r="V1001" t="str">
            <v>PUS</v>
          </cell>
        </row>
        <row r="1002">
          <cell r="A1002" t="str">
            <v>IST</v>
          </cell>
          <cell r="B1002" t="str">
            <v>IST-1999-10498</v>
          </cell>
          <cell r="C1002" t="str">
            <v>1.1.2.-5.1.1.</v>
          </cell>
          <cell r="D1002" t="str">
            <v>Combined Projects</v>
          </cell>
          <cell r="E1002" t="str">
            <v>Geographic Distribuited Information Tools and Services for the Mobile Information Society</v>
          </cell>
          <cell r="F1002">
            <v>6272807</v>
          </cell>
          <cell r="G1002">
            <v>3149041</v>
          </cell>
          <cell r="H1002">
            <v>36523</v>
          </cell>
          <cell r="I1002">
            <v>15</v>
          </cell>
          <cell r="K1002" t="str">
            <v>Assistant Contractor</v>
          </cell>
          <cell r="L1002" t="str">
            <v>Sogn og Fjordane fylkeskommune</v>
          </cell>
          <cell r="M1002" t="str">
            <v>FYLKESHUSET</v>
          </cell>
          <cell r="N1002" t="str">
            <v>6861</v>
          </cell>
          <cell r="O1002" t="str">
            <v>LEIKANGER</v>
          </cell>
          <cell r="P1002" t="str">
            <v>NO</v>
          </cell>
          <cell r="R1002">
            <v>162005</v>
          </cell>
          <cell r="S1002">
            <v>81002</v>
          </cell>
          <cell r="T1002" t="str">
            <v>OTH</v>
          </cell>
          <cell r="U1002" t="str">
            <v>GOV</v>
          </cell>
          <cell r="V1002" t="str">
            <v>PUS</v>
          </cell>
        </row>
        <row r="1003">
          <cell r="A1003" t="str">
            <v>IST</v>
          </cell>
          <cell r="B1003" t="str">
            <v>IST-1999-10498</v>
          </cell>
          <cell r="C1003" t="str">
            <v>1.1.2.-5.1.1.</v>
          </cell>
          <cell r="D1003" t="str">
            <v>Combined Projects</v>
          </cell>
          <cell r="E1003" t="str">
            <v>Geographic Distribuited Information Tools and Services for the Mobile Information Society</v>
          </cell>
          <cell r="F1003">
            <v>6272807</v>
          </cell>
          <cell r="G1003">
            <v>3149041</v>
          </cell>
          <cell r="H1003">
            <v>36523</v>
          </cell>
          <cell r="I1003">
            <v>15</v>
          </cell>
          <cell r="K1003" t="str">
            <v>Principal Contractor</v>
          </cell>
          <cell r="L1003" t="str">
            <v>Stiftinga Vestlandsforsking</v>
          </cell>
          <cell r="M1003" t="str">
            <v>STORHALLEN</v>
          </cell>
          <cell r="N1003" t="str">
            <v>6851</v>
          </cell>
          <cell r="O1003" t="str">
            <v>SOGNDAL</v>
          </cell>
          <cell r="P1003" t="str">
            <v>NO</v>
          </cell>
          <cell r="R1003">
            <v>530050</v>
          </cell>
          <cell r="S1003">
            <v>265025</v>
          </cell>
          <cell r="T1003" t="str">
            <v>REC</v>
          </cell>
          <cell r="U1003" t="str">
            <v>PNP</v>
          </cell>
          <cell r="V1003" t="str">
            <v>RPN</v>
          </cell>
        </row>
        <row r="1004">
          <cell r="A1004" t="str">
            <v>IST</v>
          </cell>
          <cell r="B1004" t="str">
            <v>IST-1999-10498</v>
          </cell>
          <cell r="C1004" t="str">
            <v>1.1.2.-5.1.1.</v>
          </cell>
          <cell r="D1004" t="str">
            <v>Combined Projects</v>
          </cell>
          <cell r="E1004" t="str">
            <v>Geographic Distribuited Information Tools and Services for the Mobile Information Society</v>
          </cell>
          <cell r="F1004">
            <v>6272807</v>
          </cell>
          <cell r="G1004">
            <v>3149041</v>
          </cell>
          <cell r="H1004">
            <v>36523</v>
          </cell>
          <cell r="I1004">
            <v>15</v>
          </cell>
          <cell r="K1004" t="str">
            <v>Principal Contractor</v>
          </cell>
          <cell r="L1004" t="str">
            <v>Telenor Research &amp; Development</v>
          </cell>
          <cell r="M1004" t="str">
            <v>POSTUTTAK</v>
          </cell>
          <cell r="N1004" t="str">
            <v>4890</v>
          </cell>
          <cell r="O1004" t="str">
            <v>GRIMSTAD</v>
          </cell>
          <cell r="P1004" t="str">
            <v>NO</v>
          </cell>
          <cell r="Q1004" t="str">
            <v>N/A</v>
          </cell>
          <cell r="R1004">
            <v>271338</v>
          </cell>
          <cell r="S1004">
            <v>135669</v>
          </cell>
          <cell r="T1004" t="str">
            <v>OTH</v>
          </cell>
          <cell r="U1004" t="str">
            <v>PRC</v>
          </cell>
          <cell r="V1004" t="str">
            <v>BES</v>
          </cell>
        </row>
        <row r="1005">
          <cell r="A1005" t="str">
            <v>IST</v>
          </cell>
          <cell r="B1005" t="str">
            <v>IST-1999-10754</v>
          </cell>
          <cell r="C1005" t="str">
            <v>1.1.2.-1.2.3.</v>
          </cell>
          <cell r="D1005" t="str">
            <v>Research Projects</v>
          </cell>
          <cell r="E1005" t="str">
            <v>Telematic Support for Patient Focused Distant Care</v>
          </cell>
          <cell r="F1005">
            <v>3653674</v>
          </cell>
          <cell r="G1005">
            <v>1877074</v>
          </cell>
          <cell r="H1005">
            <v>36517</v>
          </cell>
          <cell r="I1005">
            <v>7</v>
          </cell>
          <cell r="J1005">
            <v>4</v>
          </cell>
          <cell r="K1005" t="str">
            <v>Assistant Contractor</v>
          </cell>
          <cell r="L1005" t="str">
            <v>Alcatel Telecom Norway AS</v>
          </cell>
          <cell r="M1005" t="str">
            <v>OESTRE AKER VEI 33</v>
          </cell>
          <cell r="N1005" t="str">
            <v>0511</v>
          </cell>
          <cell r="O1005" t="str">
            <v>OSLO</v>
          </cell>
          <cell r="P1005" t="str">
            <v>NO</v>
          </cell>
          <cell r="Q1005" t="str">
            <v>N/A</v>
          </cell>
          <cell r="R1005">
            <v>261539</v>
          </cell>
          <cell r="S1005">
            <v>130769</v>
          </cell>
          <cell r="T1005" t="str">
            <v>OTH</v>
          </cell>
          <cell r="U1005" t="str">
            <v>PRC</v>
          </cell>
          <cell r="V1005" t="str">
            <v>BES</v>
          </cell>
        </row>
        <row r="1006">
          <cell r="A1006" t="str">
            <v>IST</v>
          </cell>
          <cell r="B1006" t="str">
            <v>IST-1999-10754</v>
          </cell>
          <cell r="C1006" t="str">
            <v>1.1.2.-1.2.3.</v>
          </cell>
          <cell r="D1006" t="str">
            <v>Research Projects</v>
          </cell>
          <cell r="E1006" t="str">
            <v>Telematic Support for Patient Focused Distant Care</v>
          </cell>
          <cell r="F1006">
            <v>3653674</v>
          </cell>
          <cell r="G1006">
            <v>1877074</v>
          </cell>
          <cell r="H1006">
            <v>36517</v>
          </cell>
          <cell r="I1006">
            <v>7</v>
          </cell>
          <cell r="K1006" t="str">
            <v>Assistant Contractor</v>
          </cell>
          <cell r="L1006" t="str">
            <v>Alta kommune</v>
          </cell>
          <cell r="M1006" t="str">
            <v>RADHUSET - SANDFALLVEIEN 1</v>
          </cell>
          <cell r="N1006" t="str">
            <v>9500</v>
          </cell>
          <cell r="O1006" t="str">
            <v>ALTA</v>
          </cell>
          <cell r="P1006" t="str">
            <v>NO</v>
          </cell>
          <cell r="R1006">
            <v>110626</v>
          </cell>
          <cell r="S1006">
            <v>38719</v>
          </cell>
          <cell r="T1006" t="str">
            <v>OTH</v>
          </cell>
          <cell r="U1006" t="str">
            <v>GOV</v>
          </cell>
          <cell r="V1006" t="str">
            <v>PUS</v>
          </cell>
        </row>
        <row r="1007">
          <cell r="A1007" t="str">
            <v>IST</v>
          </cell>
          <cell r="B1007" t="str">
            <v>IST-1999-10754</v>
          </cell>
          <cell r="C1007" t="str">
            <v>1.1.2.-1.2.3.</v>
          </cell>
          <cell r="D1007" t="str">
            <v>Research Projects</v>
          </cell>
          <cell r="E1007" t="str">
            <v>Telematic Support for Patient Focused Distant Care</v>
          </cell>
          <cell r="F1007">
            <v>3653674</v>
          </cell>
          <cell r="G1007">
            <v>1877074</v>
          </cell>
          <cell r="H1007">
            <v>36517</v>
          </cell>
          <cell r="I1007">
            <v>7</v>
          </cell>
          <cell r="K1007" t="str">
            <v>Principal Contractor</v>
          </cell>
          <cell r="L1007" t="str">
            <v>MedIT AS</v>
          </cell>
          <cell r="M1007" t="str">
            <v>OLE DEVIKS VEI 4</v>
          </cell>
          <cell r="N1007" t="str">
            <v>0666</v>
          </cell>
          <cell r="O1007" t="str">
            <v>OSLO</v>
          </cell>
          <cell r="P1007" t="str">
            <v>NO</v>
          </cell>
          <cell r="Q1007" t="str">
            <v>N/A</v>
          </cell>
          <cell r="R1007">
            <v>1446338</v>
          </cell>
          <cell r="S1007">
            <v>723169</v>
          </cell>
          <cell r="T1007" t="str">
            <v>OTH</v>
          </cell>
          <cell r="U1007" t="str">
            <v>PRC</v>
          </cell>
          <cell r="V1007" t="str">
            <v>BES</v>
          </cell>
        </row>
        <row r="1008">
          <cell r="A1008" t="str">
            <v>IST</v>
          </cell>
          <cell r="B1008" t="str">
            <v>IST-1999-10754</v>
          </cell>
          <cell r="C1008" t="str">
            <v>1.1.2.-1.2.3.</v>
          </cell>
          <cell r="D1008" t="str">
            <v>Research Projects</v>
          </cell>
          <cell r="E1008" t="str">
            <v>Telematic Support for Patient Focused Distant Care</v>
          </cell>
          <cell r="F1008">
            <v>3653674</v>
          </cell>
          <cell r="G1008">
            <v>1877074</v>
          </cell>
          <cell r="H1008">
            <v>36517</v>
          </cell>
          <cell r="I1008">
            <v>7</v>
          </cell>
          <cell r="K1008" t="str">
            <v>Prime Contractor</v>
          </cell>
          <cell r="L1008" t="str">
            <v>SINTEF</v>
          </cell>
          <cell r="M1008" t="str">
            <v>STRINDV. 4</v>
          </cell>
          <cell r="N1008" t="str">
            <v>7465</v>
          </cell>
          <cell r="O1008" t="str">
            <v>TRONDHEIM N/A</v>
          </cell>
          <cell r="P1008" t="str">
            <v>NO</v>
          </cell>
          <cell r="R1008">
            <v>1407773</v>
          </cell>
          <cell r="S1008">
            <v>703886</v>
          </cell>
          <cell r="T1008" t="str">
            <v>REC</v>
          </cell>
          <cell r="U1008" t="str">
            <v>PNP</v>
          </cell>
          <cell r="V1008" t="str">
            <v>RPN</v>
          </cell>
        </row>
        <row r="1009">
          <cell r="A1009" t="str">
            <v>IST</v>
          </cell>
          <cell r="B1009" t="str">
            <v>IST-1999-10846</v>
          </cell>
          <cell r="C1009" t="str">
            <v>1.1.2.-2.2.1.</v>
          </cell>
          <cell r="D1009" t="str">
            <v>Research Projects</v>
          </cell>
          <cell r="E1009" t="str">
            <v>Theatre of Work Enabling Relationships</v>
          </cell>
          <cell r="F1009">
            <v>3804926</v>
          </cell>
          <cell r="G1009">
            <v>2100000</v>
          </cell>
          <cell r="H1009">
            <v>36524</v>
          </cell>
          <cell r="I1009">
            <v>5</v>
          </cell>
          <cell r="J1009">
            <v>1</v>
          </cell>
          <cell r="K1009" t="str">
            <v>Principal Contractor</v>
          </cell>
          <cell r="L1009" t="str">
            <v>STATOIL ASA</v>
          </cell>
          <cell r="M1009" t="str">
            <v>FORUSBEEN 50</v>
          </cell>
          <cell r="N1009" t="str">
            <v>4035</v>
          </cell>
          <cell r="O1009" t="str">
            <v>STAVANGER</v>
          </cell>
          <cell r="P1009" t="str">
            <v>NO</v>
          </cell>
          <cell r="Q1009" t="str">
            <v>N/A</v>
          </cell>
          <cell r="R1009">
            <v>360082</v>
          </cell>
          <cell r="S1009">
            <v>180041</v>
          </cell>
          <cell r="T1009" t="str">
            <v>HES</v>
          </cell>
          <cell r="U1009" t="str">
            <v>PRC</v>
          </cell>
          <cell r="V1009" t="str">
            <v>HES</v>
          </cell>
        </row>
        <row r="1010">
          <cell r="A1010" t="str">
            <v>IST</v>
          </cell>
          <cell r="B1010" t="str">
            <v>IST-1999-10923</v>
          </cell>
          <cell r="C1010" t="str">
            <v>1.1.2.-5.1.2.</v>
          </cell>
          <cell r="D1010" t="str">
            <v>Research Projects</v>
          </cell>
          <cell r="E1010" t="str">
            <v>HArmonization for the secuRity of the web technologies and aPplications</v>
          </cell>
          <cell r="F1010">
            <v>3703607</v>
          </cell>
          <cell r="G1010">
            <v>2000000</v>
          </cell>
          <cell r="H1010">
            <v>36521</v>
          </cell>
          <cell r="I1010">
            <v>9</v>
          </cell>
          <cell r="J1010">
            <v>1</v>
          </cell>
          <cell r="K1010" t="str">
            <v>Principal Contractor</v>
          </cell>
          <cell r="L1010" t="str">
            <v>NORWEGIAN COMPUTING CENTER</v>
          </cell>
          <cell r="M1010" t="str">
            <v>114 BLINDEN</v>
          </cell>
          <cell r="N1010" t="str">
            <v>0314</v>
          </cell>
          <cell r="O1010" t="str">
            <v>OSLO</v>
          </cell>
          <cell r="P1010" t="str">
            <v>NO</v>
          </cell>
          <cell r="Q1010" t="str">
            <v>N/A</v>
          </cell>
          <cell r="R1010">
            <v>363601</v>
          </cell>
          <cell r="S1010">
            <v>181800</v>
          </cell>
          <cell r="T1010" t="str">
            <v>REC</v>
          </cell>
          <cell r="U1010" t="str">
            <v>PNP</v>
          </cell>
          <cell r="V1010" t="str">
            <v>RPN</v>
          </cell>
        </row>
        <row r="1011">
          <cell r="A1011" t="str">
            <v>IST</v>
          </cell>
          <cell r="B1011" t="str">
            <v>IST-1999-11129</v>
          </cell>
          <cell r="C1011" t="str">
            <v>1.1.2.-1.5.1.</v>
          </cell>
          <cell r="D1011" t="str">
            <v>Research Projects</v>
          </cell>
          <cell r="E1011" t="str">
            <v>Integrated Weather, Sea Ice and Ocean Service System</v>
          </cell>
          <cell r="F1011">
            <v>1957340</v>
          </cell>
          <cell r="G1011">
            <v>1302685</v>
          </cell>
          <cell r="H1011">
            <v>36521</v>
          </cell>
          <cell r="I1011">
            <v>6</v>
          </cell>
          <cell r="J1011">
            <v>1</v>
          </cell>
          <cell r="K1011" t="str">
            <v>Prime Contractor</v>
          </cell>
          <cell r="L1011" t="str">
            <v>NANSEN ENVIRONMENTAL AND REMOTE SENSING CENTER</v>
          </cell>
          <cell r="M1011" t="str">
            <v>EDV. GRIEGSVEI 3A</v>
          </cell>
          <cell r="N1011" t="str">
            <v>5059</v>
          </cell>
          <cell r="O1011" t="str">
            <v>BERGEN</v>
          </cell>
          <cell r="P1011" t="str">
            <v>NO</v>
          </cell>
          <cell r="R1011">
            <v>593070</v>
          </cell>
          <cell r="S1011">
            <v>289951</v>
          </cell>
          <cell r="T1011" t="str">
            <v>REC</v>
          </cell>
          <cell r="U1011" t="str">
            <v>PNP</v>
          </cell>
          <cell r="V1011" t="str">
            <v>RPN</v>
          </cell>
        </row>
        <row r="1012">
          <cell r="A1012" t="str">
            <v>IST</v>
          </cell>
          <cell r="B1012" t="str">
            <v>IST-1999-11133</v>
          </cell>
          <cell r="C1012" t="str">
            <v>1.1.2.-3.2.3.</v>
          </cell>
          <cell r="D1012" t="str">
            <v>Classical Accompanying Measures</v>
          </cell>
          <cell r="E1012" t="str">
            <v>Cultural Heritage Applications Network (Part 1)</v>
          </cell>
          <cell r="F1012">
            <v>459921</v>
          </cell>
          <cell r="G1012">
            <v>459921</v>
          </cell>
          <cell r="H1012">
            <v>36523</v>
          </cell>
          <cell r="I1012">
            <v>14</v>
          </cell>
          <cell r="J1012">
            <v>1</v>
          </cell>
          <cell r="K1012" t="str">
            <v>Principal Contractor</v>
          </cell>
          <cell r="L1012" t="str">
            <v>RBT/Riksbibliotektjenesten</v>
          </cell>
          <cell r="M1012" t="str">
            <v>KRONPRINSENSGATE 8</v>
          </cell>
          <cell r="N1012" t="str">
            <v>30</v>
          </cell>
          <cell r="O1012" t="str">
            <v>OSLO</v>
          </cell>
          <cell r="P1012" t="str">
            <v>NO</v>
          </cell>
          <cell r="R1012">
            <v>27135</v>
          </cell>
          <cell r="S1012">
            <v>27135</v>
          </cell>
          <cell r="T1012" t="str">
            <v>OTH</v>
          </cell>
          <cell r="U1012" t="str">
            <v>GOV</v>
          </cell>
          <cell r="V1012" t="str">
            <v>PUS</v>
          </cell>
        </row>
        <row r="1013">
          <cell r="A1013" t="str">
            <v>IST</v>
          </cell>
          <cell r="B1013" t="str">
            <v>IST-1999-11228</v>
          </cell>
          <cell r="C1013" t="str">
            <v>1.1.2.-1.5.1.</v>
          </cell>
          <cell r="D1013" t="str">
            <v>Combined Projects</v>
          </cell>
          <cell r="E1013" t="str">
            <v>Forest environmental monitoring and management system</v>
          </cell>
          <cell r="F1013">
            <v>2145623</v>
          </cell>
          <cell r="G1013">
            <v>1326373</v>
          </cell>
          <cell r="H1013">
            <v>36523</v>
          </cell>
          <cell r="I1013">
            <v>10</v>
          </cell>
          <cell r="J1013">
            <v>1</v>
          </cell>
          <cell r="K1013" t="str">
            <v>Prime Contractor</v>
          </cell>
          <cell r="L1013" t="str">
            <v>NORWEGIAN COMPUTING CENTER</v>
          </cell>
          <cell r="M1013" t="str">
            <v>GAUSTADALLEEN 23</v>
          </cell>
          <cell r="N1013" t="str">
            <v>0314</v>
          </cell>
          <cell r="O1013" t="str">
            <v>OSLO</v>
          </cell>
          <cell r="P1013" t="str">
            <v>NO</v>
          </cell>
          <cell r="Q1013" t="str">
            <v>N/A</v>
          </cell>
          <cell r="R1013">
            <v>975208</v>
          </cell>
          <cell r="S1013">
            <v>487604</v>
          </cell>
          <cell r="T1013" t="str">
            <v>REC</v>
          </cell>
          <cell r="U1013" t="str">
            <v>PNP</v>
          </cell>
          <cell r="V1013" t="str">
            <v>RPN</v>
          </cell>
        </row>
        <row r="1014">
          <cell r="A1014" t="str">
            <v>IST</v>
          </cell>
          <cell r="B1014" t="str">
            <v>IST-1999-11246</v>
          </cell>
          <cell r="C1014" t="str">
            <v>1.1.2.-1.6.1.</v>
          </cell>
          <cell r="D1014" t="str">
            <v>Research Projects</v>
          </cell>
          <cell r="E1014" t="str">
            <v>Datalinking of Aircraft Derived Information 2</v>
          </cell>
          <cell r="F1014">
            <v>3994047</v>
          </cell>
          <cell r="G1014">
            <v>1997023</v>
          </cell>
          <cell r="H1014">
            <v>36524</v>
          </cell>
          <cell r="I1014">
            <v>6</v>
          </cell>
          <cell r="J1014">
            <v>1</v>
          </cell>
          <cell r="K1014" t="str">
            <v>Principal Contractor</v>
          </cell>
          <cell r="L1014" t="str">
            <v>Kongsberg Defence &amp; Aerospace AS</v>
          </cell>
          <cell r="M1014" t="str">
            <v>KIRKEGAARDSVEIEN 45</v>
          </cell>
          <cell r="N1014" t="str">
            <v>3616</v>
          </cell>
          <cell r="O1014" t="str">
            <v>KONGSBERG BUSKERUD</v>
          </cell>
          <cell r="P1014" t="str">
            <v>NO</v>
          </cell>
          <cell r="R1014">
            <v>763546</v>
          </cell>
          <cell r="S1014">
            <v>381773</v>
          </cell>
          <cell r="T1014" t="str">
            <v>OTH</v>
          </cell>
          <cell r="U1014" t="str">
            <v>PRC</v>
          </cell>
          <cell r="V1014" t="str">
            <v>BES</v>
          </cell>
        </row>
        <row r="1015">
          <cell r="A1015" t="str">
            <v>IST</v>
          </cell>
          <cell r="B1015" t="str">
            <v>IST-1999-11276</v>
          </cell>
          <cell r="C1015" t="str">
            <v>1.1.2.-3.3.2.</v>
          </cell>
          <cell r="D1015" t="str">
            <v>Research Projects</v>
          </cell>
          <cell r="E1015" t="str">
            <v>Collaborative And Network Distributed Learning Environment</v>
          </cell>
          <cell r="F1015">
            <v>3277879</v>
          </cell>
          <cell r="G1015">
            <v>2393048</v>
          </cell>
          <cell r="H1015">
            <v>36676</v>
          </cell>
          <cell r="I1015">
            <v>13</v>
          </cell>
          <cell r="J1015">
            <v>1</v>
          </cell>
          <cell r="K1015" t="str">
            <v>Principal Contractor</v>
          </cell>
          <cell r="L1015" t="str">
            <v>NTNU</v>
          </cell>
          <cell r="M1015" t="str">
            <v>HOEGSKOLERINGEN 1</v>
          </cell>
          <cell r="N1015" t="str">
            <v>7491</v>
          </cell>
          <cell r="O1015" t="str">
            <v>TRONDHEIM</v>
          </cell>
          <cell r="P1015" t="str">
            <v>NO</v>
          </cell>
          <cell r="R1015">
            <v>293234</v>
          </cell>
          <cell r="S1015">
            <v>293234</v>
          </cell>
          <cell r="T1015" t="str">
            <v>OTH</v>
          </cell>
          <cell r="U1015" t="str">
            <v>GOV</v>
          </cell>
          <cell r="V1015" t="str">
            <v>PUS</v>
          </cell>
        </row>
        <row r="1016">
          <cell r="A1016" t="str">
            <v>IST</v>
          </cell>
          <cell r="B1016" t="str">
            <v>IST-1999-11406</v>
          </cell>
          <cell r="C1016" t="str">
            <v>1.1.2.-1.5.1.</v>
          </cell>
          <cell r="D1016" t="str">
            <v>Research Projects</v>
          </cell>
          <cell r="E1016" t="str">
            <v>The Virtual European Coastal and Marine Data Warehouse -CoastBase- An open system architecture for integrated, distributed coastal and marine information search and access</v>
          </cell>
          <cell r="F1016">
            <v>2197776</v>
          </cell>
          <cell r="G1016">
            <v>1098886</v>
          </cell>
          <cell r="H1016">
            <v>36516</v>
          </cell>
          <cell r="I1016">
            <v>11</v>
          </cell>
          <cell r="J1016">
            <v>1</v>
          </cell>
          <cell r="K1016" t="str">
            <v>Principal Contractor</v>
          </cell>
          <cell r="L1016" t="str">
            <v>HAVFORSKNINGSINSTITUTTET</v>
          </cell>
          <cell r="M1016" t="str">
            <v>NORDNESGT 50</v>
          </cell>
          <cell r="N1016" t="str">
            <v>5817</v>
          </cell>
          <cell r="O1016" t="str">
            <v>BERGEN</v>
          </cell>
          <cell r="P1016" t="str">
            <v>NO</v>
          </cell>
          <cell r="R1016">
            <v>172142</v>
          </cell>
          <cell r="S1016">
            <v>86071</v>
          </cell>
          <cell r="T1016" t="str">
            <v>REC</v>
          </cell>
          <cell r="U1016" t="str">
            <v>GOV</v>
          </cell>
          <cell r="V1016" t="str">
            <v>RPU</v>
          </cell>
        </row>
        <row r="1017">
          <cell r="A1017" t="str">
            <v>IST</v>
          </cell>
          <cell r="B1017" t="str">
            <v>IST-1999-11429</v>
          </cell>
          <cell r="C1017" t="str">
            <v>1.1.2.-4.2.4.</v>
          </cell>
          <cell r="D1017" t="str">
            <v>Research Projects</v>
          </cell>
          <cell r="E1017" t="str">
            <v>Market Managed Multi-Service Internet</v>
          </cell>
          <cell r="F1017">
            <v>3728250</v>
          </cell>
          <cell r="G1017">
            <v>2068150</v>
          </cell>
          <cell r="H1017">
            <v>36515</v>
          </cell>
          <cell r="I1017">
            <v>6</v>
          </cell>
          <cell r="J1017">
            <v>1</v>
          </cell>
          <cell r="K1017" t="str">
            <v>Principal Contractor</v>
          </cell>
          <cell r="L1017" t="str">
            <v>Telenor AS</v>
          </cell>
          <cell r="M1017" t="str">
            <v>UNIVERSITETS</v>
          </cell>
          <cell r="N1017" t="str">
            <v>130</v>
          </cell>
          <cell r="O1017" t="str">
            <v>OSLO</v>
          </cell>
          <cell r="P1017" t="str">
            <v>NO</v>
          </cell>
          <cell r="R1017">
            <v>718832</v>
          </cell>
          <cell r="S1017">
            <v>359416</v>
          </cell>
          <cell r="T1017" t="str">
            <v>OTH</v>
          </cell>
          <cell r="U1017" t="str">
            <v>PRC</v>
          </cell>
          <cell r="V1017" t="str">
            <v>BES</v>
          </cell>
        </row>
        <row r="1018">
          <cell r="A1018" t="str">
            <v>IST</v>
          </cell>
          <cell r="B1018" t="str">
            <v>IST-1999-11430</v>
          </cell>
          <cell r="C1018" t="str">
            <v>1.1.2.-4.7.3.</v>
          </cell>
          <cell r="D1018" t="str">
            <v>Classical Accompanying Measures</v>
          </cell>
          <cell r="E1018" t="str">
            <v>Competence Centre Microactuators</v>
          </cell>
          <cell r="F1018">
            <v>800000</v>
          </cell>
          <cell r="G1018">
            <v>800000</v>
          </cell>
          <cell r="H1018">
            <v>36521</v>
          </cell>
          <cell r="I1018">
            <v>3</v>
          </cell>
          <cell r="J1018">
            <v>1</v>
          </cell>
          <cell r="K1018" t="str">
            <v>Principal Contractor</v>
          </cell>
          <cell r="L1018" t="str">
            <v>SINTEF</v>
          </cell>
          <cell r="M1018" t="str">
            <v>FORSKNINGSVEIEN, 1</v>
          </cell>
          <cell r="N1018" t="str">
            <v>0314</v>
          </cell>
          <cell r="O1018" t="str">
            <v>OSLO</v>
          </cell>
          <cell r="P1018" t="str">
            <v>NO</v>
          </cell>
          <cell r="Q1018" t="str">
            <v>N/A</v>
          </cell>
          <cell r="R1018">
            <v>148000</v>
          </cell>
          <cell r="S1018">
            <v>148000</v>
          </cell>
          <cell r="T1018" t="str">
            <v>REC</v>
          </cell>
          <cell r="U1018" t="str">
            <v>PRC</v>
          </cell>
          <cell r="V1018" t="str">
            <v>RPR</v>
          </cell>
        </row>
        <row r="1019">
          <cell r="A1019" t="str">
            <v>IST</v>
          </cell>
          <cell r="B1019" t="str">
            <v>IST-1999-11498</v>
          </cell>
          <cell r="C1019" t="str">
            <v>1.1.2.-1.6.1.</v>
          </cell>
          <cell r="D1019" t="str">
            <v>Research Projects</v>
          </cell>
          <cell r="E1019" t="str">
            <v>A Reference System Architecture and Technology Platform for the Shipping Sector</v>
          </cell>
          <cell r="F1019">
            <v>3400001</v>
          </cell>
          <cell r="G1019">
            <v>1700000</v>
          </cell>
          <cell r="H1019">
            <v>36522</v>
          </cell>
          <cell r="I1019">
            <v>10</v>
          </cell>
          <cell r="J1019">
            <v>1</v>
          </cell>
          <cell r="K1019" t="str">
            <v>Principal Contractor</v>
          </cell>
          <cell r="L1019" t="str">
            <v>ELECTRONIC CHART CENTRE AS</v>
          </cell>
          <cell r="M1019" t="str">
            <v>LERVIGSVEIEN 32</v>
          </cell>
          <cell r="N1019" t="str">
            <v>4001</v>
          </cell>
          <cell r="O1019" t="str">
            <v>STAVANGER</v>
          </cell>
          <cell r="P1019" t="str">
            <v>NO</v>
          </cell>
          <cell r="Q1019" t="str">
            <v>N/A</v>
          </cell>
          <cell r="R1019">
            <v>567926</v>
          </cell>
          <cell r="S1019">
            <v>283963</v>
          </cell>
          <cell r="T1019" t="str">
            <v>OTH</v>
          </cell>
          <cell r="U1019" t="str">
            <v>PRC</v>
          </cell>
          <cell r="V1019" t="str">
            <v>BES</v>
          </cell>
        </row>
        <row r="1020">
          <cell r="A1020" t="str">
            <v>IST</v>
          </cell>
          <cell r="B1020" t="str">
            <v>IST-1999-11517</v>
          </cell>
          <cell r="C1020" t="str">
            <v>1.1.2.-1.5.1.</v>
          </cell>
          <cell r="D1020" t="str">
            <v>Research Projects</v>
          </cell>
          <cell r="E1020" t="str">
            <v>Air Pollution Nework for Early warning and on-line information exchange in Europe</v>
          </cell>
          <cell r="F1020">
            <v>4823790</v>
          </cell>
          <cell r="G1020">
            <v>2700000</v>
          </cell>
          <cell r="H1020">
            <v>36522</v>
          </cell>
          <cell r="I1020">
            <v>11</v>
          </cell>
          <cell r="J1020">
            <v>3</v>
          </cell>
          <cell r="K1020" t="str">
            <v>Principal Contractor</v>
          </cell>
          <cell r="L1020" t="str">
            <v>NORGIT-Senteret AS</v>
          </cell>
          <cell r="M1020" t="str">
            <v>BRYGGERIVEIEN 2</v>
          </cell>
          <cell r="N1020" t="str">
            <v>1601</v>
          </cell>
          <cell r="O1020" t="str">
            <v>FREDRIKSTAD</v>
          </cell>
          <cell r="P1020" t="str">
            <v>NO</v>
          </cell>
          <cell r="Q1020" t="str">
            <v>N/A</v>
          </cell>
          <cell r="R1020">
            <v>587078</v>
          </cell>
          <cell r="S1020">
            <v>293539</v>
          </cell>
          <cell r="T1020" t="str">
            <v>OTH</v>
          </cell>
          <cell r="U1020" t="str">
            <v>PRC</v>
          </cell>
          <cell r="V1020" t="str">
            <v>BES</v>
          </cell>
        </row>
        <row r="1021">
          <cell r="A1021" t="str">
            <v>IST</v>
          </cell>
          <cell r="B1021" t="str">
            <v>IST-1999-11517</v>
          </cell>
          <cell r="C1021" t="str">
            <v>1.1.2.-1.5.1.</v>
          </cell>
          <cell r="D1021" t="str">
            <v>Research Projects</v>
          </cell>
          <cell r="E1021" t="str">
            <v>Air Pollution Nework for Early warning and on-line information exchange in Europe</v>
          </cell>
          <cell r="F1021">
            <v>4823790</v>
          </cell>
          <cell r="G1021">
            <v>2700000</v>
          </cell>
          <cell r="H1021">
            <v>36522</v>
          </cell>
          <cell r="I1021">
            <v>11</v>
          </cell>
          <cell r="K1021" t="str">
            <v>Principal Contractor</v>
          </cell>
          <cell r="L1021" t="str">
            <v>NILU</v>
          </cell>
          <cell r="M1021" t="str">
            <v>INSTITUTTVEIEN 18</v>
          </cell>
          <cell r="N1021" t="str">
            <v>2027</v>
          </cell>
          <cell r="O1021" t="str">
            <v>KJELLER</v>
          </cell>
          <cell r="P1021" t="str">
            <v>NO</v>
          </cell>
          <cell r="R1021">
            <v>517334</v>
          </cell>
          <cell r="S1021">
            <v>258667</v>
          </cell>
          <cell r="T1021" t="str">
            <v>REC</v>
          </cell>
          <cell r="U1021" t="str">
            <v>PNP</v>
          </cell>
          <cell r="V1021" t="str">
            <v>RPN</v>
          </cell>
        </row>
        <row r="1022">
          <cell r="A1022" t="str">
            <v>IST</v>
          </cell>
          <cell r="B1022" t="str">
            <v>IST-1999-11517</v>
          </cell>
          <cell r="C1022" t="str">
            <v>1.1.2.-1.5.1.</v>
          </cell>
          <cell r="D1022" t="str">
            <v>Research Projects</v>
          </cell>
          <cell r="E1022" t="str">
            <v>Air Pollution Nework for Early warning and on-line information exchange in Europe</v>
          </cell>
          <cell r="F1022">
            <v>4823790</v>
          </cell>
          <cell r="G1022">
            <v>2700000</v>
          </cell>
          <cell r="H1022">
            <v>36522</v>
          </cell>
          <cell r="I1022">
            <v>11</v>
          </cell>
          <cell r="K1022" t="str">
            <v>Assistant Contractor</v>
          </cell>
          <cell r="L1022" t="str">
            <v>Seksjon for kontroll og overv?king i Grenland</v>
          </cell>
          <cell r="M1022" t="str">
            <v>STATENS HUS</v>
          </cell>
          <cell r="N1022" t="str">
            <v>3708</v>
          </cell>
          <cell r="O1022" t="str">
            <v>SKIEN</v>
          </cell>
          <cell r="P1022" t="str">
            <v>NO</v>
          </cell>
          <cell r="Q1022" t="str">
            <v>N/A</v>
          </cell>
          <cell r="R1022">
            <v>156359</v>
          </cell>
          <cell r="S1022">
            <v>78179</v>
          </cell>
          <cell r="T1022" t="str">
            <v>OTH</v>
          </cell>
          <cell r="U1022" t="str">
            <v>GOV</v>
          </cell>
          <cell r="V1022" t="str">
            <v>PUS</v>
          </cell>
        </row>
        <row r="1023">
          <cell r="A1023" t="str">
            <v>IST</v>
          </cell>
          <cell r="B1023" t="str">
            <v>IST-1999-11571</v>
          </cell>
          <cell r="C1023" t="str">
            <v>1.1.2.-4.5.2.</v>
          </cell>
          <cell r="D1023" t="str">
            <v>Research Projects</v>
          </cell>
          <cell r="E1023" t="str">
            <v>Efficient millimetre broadband radio access for convergence and evolution</v>
          </cell>
          <cell r="F1023">
            <v>7672862</v>
          </cell>
          <cell r="G1023">
            <v>4200240</v>
          </cell>
          <cell r="H1023">
            <v>36608</v>
          </cell>
          <cell r="I1023">
            <v>10</v>
          </cell>
          <cell r="J1023">
            <v>1</v>
          </cell>
          <cell r="K1023" t="str">
            <v>Prime Contractor</v>
          </cell>
          <cell r="L1023" t="str">
            <v>Telenor AS</v>
          </cell>
          <cell r="M1023" t="str">
            <v>INSTITUTTVEIEN 23</v>
          </cell>
          <cell r="N1023" t="str">
            <v>2027</v>
          </cell>
          <cell r="O1023" t="str">
            <v>KJELLER</v>
          </cell>
          <cell r="P1023" t="str">
            <v>NO</v>
          </cell>
          <cell r="R1023">
            <v>1644796</v>
          </cell>
          <cell r="S1023">
            <v>822398</v>
          </cell>
          <cell r="T1023" t="str">
            <v>OTH</v>
          </cell>
          <cell r="U1023" t="str">
            <v>PRC</v>
          </cell>
          <cell r="V1023" t="str">
            <v>BES</v>
          </cell>
        </row>
        <row r="1024">
          <cell r="A1024" t="str">
            <v>IST</v>
          </cell>
          <cell r="B1024" t="str">
            <v>IST-1999-11577</v>
          </cell>
          <cell r="C1024" t="str">
            <v>1.1.2.-5.1.3.</v>
          </cell>
          <cell r="D1024" t="str">
            <v>Research Projects</v>
          </cell>
          <cell r="E1024" t="str">
            <v>Fitness-for-Purpose of Person-Person Communication Technologies</v>
          </cell>
          <cell r="F1024">
            <v>3422409</v>
          </cell>
          <cell r="G1024">
            <v>2079771</v>
          </cell>
          <cell r="H1024">
            <v>36591</v>
          </cell>
          <cell r="I1024">
            <v>5</v>
          </cell>
          <cell r="J1024">
            <v>3</v>
          </cell>
          <cell r="K1024" t="str">
            <v>Prime Contractor</v>
          </cell>
          <cell r="L1024" t="str">
            <v>SINTEF</v>
          </cell>
          <cell r="M1024" t="str">
            <v>STRINDV. 4</v>
          </cell>
          <cell r="N1024" t="str">
            <v>7465</v>
          </cell>
          <cell r="O1024" t="str">
            <v>TRONDHEIM N/A</v>
          </cell>
          <cell r="P1024" t="str">
            <v>NO</v>
          </cell>
          <cell r="R1024">
            <v>1401421</v>
          </cell>
          <cell r="S1024">
            <v>700710</v>
          </cell>
          <cell r="T1024" t="str">
            <v>REC</v>
          </cell>
          <cell r="U1024" t="str">
            <v>PNP</v>
          </cell>
          <cell r="V1024" t="str">
            <v>RPN</v>
          </cell>
        </row>
        <row r="1025">
          <cell r="A1025" t="str">
            <v>IST</v>
          </cell>
          <cell r="B1025" t="str">
            <v>IST-1999-11577</v>
          </cell>
          <cell r="C1025" t="str">
            <v>1.1.2.-5.1.3.</v>
          </cell>
          <cell r="D1025" t="str">
            <v>Research Projects</v>
          </cell>
          <cell r="E1025" t="str">
            <v>Fitness-for-Purpose of Person-Person Communication Technologies</v>
          </cell>
          <cell r="F1025">
            <v>3422409</v>
          </cell>
          <cell r="G1025">
            <v>2079771</v>
          </cell>
          <cell r="H1025">
            <v>36591</v>
          </cell>
          <cell r="I1025">
            <v>5</v>
          </cell>
          <cell r="K1025" t="str">
            <v>Principal Contractor</v>
          </cell>
          <cell r="L1025" t="str">
            <v>TANDBERG ASA</v>
          </cell>
          <cell r="M1025" t="str">
            <v>PHILIP PEDERSENSV 22</v>
          </cell>
          <cell r="N1025" t="str">
            <v>1325</v>
          </cell>
          <cell r="O1025" t="str">
            <v>LYSAKER</v>
          </cell>
          <cell r="P1025" t="str">
            <v>NO</v>
          </cell>
          <cell r="R1025">
            <v>395892</v>
          </cell>
          <cell r="S1025">
            <v>197946</v>
          </cell>
          <cell r="T1025" t="str">
            <v>OTH</v>
          </cell>
          <cell r="U1025" t="str">
            <v>PUC</v>
          </cell>
          <cell r="V1025" t="str">
            <v>PUS</v>
          </cell>
        </row>
        <row r="1026">
          <cell r="A1026" t="str">
            <v>IST</v>
          </cell>
          <cell r="B1026" t="str">
            <v>IST-1999-11577</v>
          </cell>
          <cell r="C1026" t="str">
            <v>1.1.2.-5.1.3.</v>
          </cell>
          <cell r="D1026" t="str">
            <v>Research Projects</v>
          </cell>
          <cell r="E1026" t="str">
            <v>Fitness-for-Purpose of Person-Person Communication Technologies</v>
          </cell>
          <cell r="F1026">
            <v>3422409</v>
          </cell>
          <cell r="G1026">
            <v>2079771</v>
          </cell>
          <cell r="H1026">
            <v>36591</v>
          </cell>
          <cell r="I1026">
            <v>5</v>
          </cell>
          <cell r="K1026" t="str">
            <v>Principal Contractor</v>
          </cell>
          <cell r="L1026" t="str">
            <v>TELENOR COMMUNICATION AS</v>
          </cell>
          <cell r="M1026" t="str">
            <v>UNIVERSITETSGT. 2</v>
          </cell>
          <cell r="N1026" t="str">
            <v>130</v>
          </cell>
          <cell r="O1026" t="str">
            <v>OSLO</v>
          </cell>
          <cell r="P1026" t="str">
            <v>NO</v>
          </cell>
          <cell r="R1026">
            <v>887961</v>
          </cell>
          <cell r="S1026">
            <v>443980</v>
          </cell>
          <cell r="T1026" t="str">
            <v>OTH</v>
          </cell>
          <cell r="U1026" t="str">
            <v>PRC</v>
          </cell>
          <cell r="V1026" t="str">
            <v>BES</v>
          </cell>
        </row>
        <row r="1027">
          <cell r="A1027" t="str">
            <v>IST</v>
          </cell>
          <cell r="B1027" t="str">
            <v>IST-1999-11740</v>
          </cell>
          <cell r="C1027" t="str">
            <v>1.1.2.-3.3.3.</v>
          </cell>
          <cell r="D1027" t="str">
            <v>Research Projects</v>
          </cell>
          <cell r="E1027" t="str">
            <v>Advanced Design Approach for Personalised Training ? Interactive Tools</v>
          </cell>
          <cell r="F1027">
            <v>2161064</v>
          </cell>
          <cell r="G1027">
            <v>1229330</v>
          </cell>
          <cell r="H1027">
            <v>36608</v>
          </cell>
          <cell r="I1027">
            <v>7</v>
          </cell>
          <cell r="J1027">
            <v>2</v>
          </cell>
          <cell r="K1027" t="str">
            <v>Principal Contractor</v>
          </cell>
          <cell r="L1027" t="str">
            <v>Seven Mountains Software AS</v>
          </cell>
          <cell r="M1027" t="str">
            <v>SANDSLIMARKA 35</v>
          </cell>
          <cell r="N1027" t="str">
            <v>5354</v>
          </cell>
          <cell r="O1027" t="str">
            <v>SANDSLI</v>
          </cell>
          <cell r="P1027" t="str">
            <v>NO</v>
          </cell>
          <cell r="R1027">
            <v>402039</v>
          </cell>
          <cell r="S1027">
            <v>201019</v>
          </cell>
          <cell r="T1027" t="str">
            <v>OTH</v>
          </cell>
          <cell r="U1027" t="str">
            <v>PRC</v>
          </cell>
          <cell r="V1027" t="str">
            <v>BES</v>
          </cell>
        </row>
        <row r="1028">
          <cell r="A1028" t="str">
            <v>IST</v>
          </cell>
          <cell r="B1028" t="str">
            <v>IST-1999-11740</v>
          </cell>
          <cell r="C1028" t="str">
            <v>1.1.2.-3.3.3.</v>
          </cell>
          <cell r="D1028" t="str">
            <v>Research Projects</v>
          </cell>
          <cell r="E1028" t="str">
            <v>Advanced Design Approach for Personalised Training ? Interactive Tools</v>
          </cell>
          <cell r="F1028">
            <v>2161064</v>
          </cell>
          <cell r="G1028">
            <v>1229330</v>
          </cell>
          <cell r="H1028">
            <v>36608</v>
          </cell>
          <cell r="I1028">
            <v>7</v>
          </cell>
          <cell r="K1028" t="str">
            <v>Principal Contractor</v>
          </cell>
          <cell r="L1028" t="str">
            <v xml:space="preserve">University of Bergen </v>
          </cell>
          <cell r="M1028" t="str">
            <v>PROF. KEYSERSGATE 8</v>
          </cell>
          <cell r="N1028" t="str">
            <v>5007</v>
          </cell>
          <cell r="O1028" t="str">
            <v>BERGEN</v>
          </cell>
          <cell r="P1028" t="str">
            <v>NO</v>
          </cell>
          <cell r="Q1028" t="str">
            <v>N/A</v>
          </cell>
          <cell r="R1028">
            <v>297600</v>
          </cell>
          <cell r="S1028">
            <v>297600</v>
          </cell>
          <cell r="T1028" t="str">
            <v>HES</v>
          </cell>
          <cell r="U1028" t="str">
            <v>GOV</v>
          </cell>
          <cell r="V1028" t="str">
            <v>HES</v>
          </cell>
        </row>
        <row r="1029">
          <cell r="A1029" t="str">
            <v>IST</v>
          </cell>
          <cell r="B1029" t="str">
            <v>IST-1999-11748</v>
          </cell>
          <cell r="C1029" t="str">
            <v>1.1.2.-3.4.1.</v>
          </cell>
          <cell r="D1029" t="str">
            <v>Research Projects</v>
          </cell>
          <cell r="E1029" t="str">
            <v>Language Independent Metadata Browsing of European Resources</v>
          </cell>
          <cell r="F1029">
            <v>1215351</v>
          </cell>
          <cell r="G1029">
            <v>818529</v>
          </cell>
          <cell r="H1029">
            <v>36522</v>
          </cell>
          <cell r="I1029">
            <v>4</v>
          </cell>
          <cell r="J1029">
            <v>1</v>
          </cell>
          <cell r="K1029" t="str">
            <v>Principal Contractor</v>
          </cell>
          <cell r="L1029" t="str">
            <v>NORWEGIAN SOCIAL SCIENCE DATA SERVICES</v>
          </cell>
          <cell r="M1029" t="str">
            <v>HANS HOLMBOESGATE 22</v>
          </cell>
          <cell r="N1029" t="str">
            <v>5007</v>
          </cell>
          <cell r="O1029" t="str">
            <v>BERGEN</v>
          </cell>
          <cell r="P1029" t="str">
            <v>NO</v>
          </cell>
          <cell r="Q1029" t="str">
            <v>N/A</v>
          </cell>
          <cell r="R1029">
            <v>163661</v>
          </cell>
          <cell r="S1029">
            <v>163661</v>
          </cell>
          <cell r="T1029" t="str">
            <v>REC</v>
          </cell>
          <cell r="U1029" t="str">
            <v>GOV</v>
          </cell>
          <cell r="V1029" t="str">
            <v>RPU</v>
          </cell>
        </row>
        <row r="1030">
          <cell r="A1030" t="str">
            <v>IST</v>
          </cell>
          <cell r="B1030" t="str">
            <v>IST-1999-11791</v>
          </cell>
          <cell r="C1030" t="str">
            <v>1.1.2.-3.2.2.</v>
          </cell>
          <cell r="D1030" t="str">
            <v>Research Projects</v>
          </cell>
          <cell r="E1030" t="str">
            <v>FLEXIBLE ACCESS TO STATISTICS, TABLES AND ELECTRONIC RESOURCES</v>
          </cell>
          <cell r="F1030">
            <v>2021867</v>
          </cell>
          <cell r="G1030">
            <v>1699942</v>
          </cell>
          <cell r="H1030">
            <v>36517</v>
          </cell>
          <cell r="I1030">
            <v>8</v>
          </cell>
          <cell r="J1030">
            <v>2</v>
          </cell>
          <cell r="K1030" t="str">
            <v>Principal Contractor</v>
          </cell>
          <cell r="L1030" t="str">
            <v>NORWEGIAN SOCIAL SCIENCE DATA SERVICES</v>
          </cell>
          <cell r="M1030" t="str">
            <v>HANS HOLMBOESGATE 22</v>
          </cell>
          <cell r="N1030" t="str">
            <v>5007</v>
          </cell>
          <cell r="O1030" t="str">
            <v>BERGEN</v>
          </cell>
          <cell r="P1030" t="str">
            <v>NO</v>
          </cell>
          <cell r="Q1030" t="str">
            <v>N/A</v>
          </cell>
          <cell r="R1030">
            <v>515124</v>
          </cell>
          <cell r="S1030">
            <v>515124</v>
          </cell>
          <cell r="T1030" t="str">
            <v>REC</v>
          </cell>
          <cell r="U1030" t="str">
            <v>GOV</v>
          </cell>
          <cell r="V1030" t="str">
            <v>RPU</v>
          </cell>
        </row>
        <row r="1031">
          <cell r="A1031" t="str">
            <v>IST</v>
          </cell>
          <cell r="B1031" t="str">
            <v>IST-1999-11791</v>
          </cell>
          <cell r="C1031" t="str">
            <v>1.1.2.-3.2.2.</v>
          </cell>
          <cell r="D1031" t="str">
            <v>Research Projects</v>
          </cell>
          <cell r="E1031" t="str">
            <v>FLEXIBLE ACCESS TO STATISTICS, TABLES AND ELECTRONIC RESOURCES</v>
          </cell>
          <cell r="F1031">
            <v>2021867</v>
          </cell>
          <cell r="G1031">
            <v>1699942</v>
          </cell>
          <cell r="H1031">
            <v>36517</v>
          </cell>
          <cell r="I1031">
            <v>8</v>
          </cell>
          <cell r="K1031" t="str">
            <v>Assistant Contractor</v>
          </cell>
          <cell r="L1031" t="str">
            <v>STATISTISK SENTRALBYRAA</v>
          </cell>
          <cell r="M1031" t="str">
            <v>KONGENS GATE 6</v>
          </cell>
          <cell r="N1031" t="str">
            <v>0033</v>
          </cell>
          <cell r="O1031" t="str">
            <v>OSLO</v>
          </cell>
          <cell r="P1031" t="str">
            <v>NO</v>
          </cell>
          <cell r="Q1031" t="str">
            <v>N/A</v>
          </cell>
          <cell r="R1031">
            <v>73192</v>
          </cell>
          <cell r="S1031">
            <v>36596</v>
          </cell>
          <cell r="T1031" t="str">
            <v>OTH</v>
          </cell>
          <cell r="U1031" t="str">
            <v>GOV</v>
          </cell>
          <cell r="V1031" t="str">
            <v>PUS</v>
          </cell>
        </row>
        <row r="1032">
          <cell r="A1032" t="str">
            <v>IST</v>
          </cell>
          <cell r="B1032" t="str">
            <v>IST-1999-11832</v>
          </cell>
          <cell r="C1032" t="str">
            <v>1.1.2.-4.7.3.</v>
          </cell>
          <cell r="D1032" t="str">
            <v>Classical Accompanying Measures</v>
          </cell>
          <cell r="E1032" t="str">
            <v>Nordic Microsystems Manufacturing Cluster</v>
          </cell>
          <cell r="F1032">
            <v>1500000</v>
          </cell>
          <cell r="G1032">
            <v>1500000</v>
          </cell>
          <cell r="H1032">
            <v>36517</v>
          </cell>
          <cell r="I1032">
            <v>6</v>
          </cell>
          <cell r="J1032">
            <v>2</v>
          </cell>
          <cell r="K1032" t="str">
            <v>Prime Contractor</v>
          </cell>
          <cell r="L1032" t="str">
            <v>SENSONOR ASA</v>
          </cell>
          <cell r="M1032" t="str">
            <v>KNUDSROEDVEIEN 7</v>
          </cell>
          <cell r="N1032" t="str">
            <v>3192</v>
          </cell>
          <cell r="O1032" t="str">
            <v>HORTEN</v>
          </cell>
          <cell r="P1032" t="str">
            <v>NO</v>
          </cell>
          <cell r="Q1032" t="str">
            <v>N/A</v>
          </cell>
          <cell r="R1032">
            <v>790000</v>
          </cell>
          <cell r="S1032">
            <v>790000</v>
          </cell>
          <cell r="T1032" t="str">
            <v>OTH</v>
          </cell>
          <cell r="U1032" t="str">
            <v>PRC</v>
          </cell>
          <cell r="V1032" t="str">
            <v>BES</v>
          </cell>
        </row>
        <row r="1033">
          <cell r="A1033" t="str">
            <v>IST</v>
          </cell>
          <cell r="B1033" t="str">
            <v>IST-1999-11832</v>
          </cell>
          <cell r="C1033" t="str">
            <v>1.1.2.-4.7.3.</v>
          </cell>
          <cell r="D1033" t="str">
            <v>Classical Accompanying Measures</v>
          </cell>
          <cell r="E1033" t="str">
            <v>Nordic Microsystems Manufacturing Cluster</v>
          </cell>
          <cell r="F1033">
            <v>1500000</v>
          </cell>
          <cell r="G1033">
            <v>1500000</v>
          </cell>
          <cell r="H1033">
            <v>36517</v>
          </cell>
          <cell r="I1033">
            <v>6</v>
          </cell>
          <cell r="K1033" t="str">
            <v>Principal Contractor</v>
          </cell>
          <cell r="L1033" t="str">
            <v>SINTEF</v>
          </cell>
          <cell r="M1033" t="str">
            <v>FORSKNINGSVEIEN 1</v>
          </cell>
          <cell r="N1033" t="str">
            <v>0314</v>
          </cell>
          <cell r="O1033" t="str">
            <v>OSLO</v>
          </cell>
          <cell r="P1033" t="str">
            <v>NO</v>
          </cell>
          <cell r="Q1033" t="str">
            <v>N/A</v>
          </cell>
          <cell r="R1033">
            <v>220000</v>
          </cell>
          <cell r="S1033">
            <v>220000</v>
          </cell>
          <cell r="T1033" t="str">
            <v>REC</v>
          </cell>
          <cell r="U1033" t="str">
            <v>PRC</v>
          </cell>
          <cell r="V1033" t="str">
            <v>RPR</v>
          </cell>
        </row>
        <row r="1034">
          <cell r="A1034" t="str">
            <v>IST</v>
          </cell>
          <cell r="B1034" t="str">
            <v>IST-1999-11840</v>
          </cell>
          <cell r="C1034" t="str">
            <v>1.1.2.-4.7.3.</v>
          </cell>
          <cell r="D1034" t="str">
            <v>Classical Accompanying Measures</v>
          </cell>
          <cell r="E1034" t="str">
            <v>European access to manufacturing services for MEMS on SOI micromachining technologies.</v>
          </cell>
          <cell r="F1034">
            <v>1100000</v>
          </cell>
          <cell r="G1034">
            <v>1100000</v>
          </cell>
          <cell r="H1034">
            <v>36521</v>
          </cell>
          <cell r="I1034">
            <v>11</v>
          </cell>
          <cell r="J1034">
            <v>1</v>
          </cell>
          <cell r="K1034" t="str">
            <v>Assistant Contractor</v>
          </cell>
          <cell r="L1034" t="str">
            <v>SINTEF</v>
          </cell>
          <cell r="M1034" t="str">
            <v>FORNKNINGSVEIEN 1</v>
          </cell>
          <cell r="N1034" t="str">
            <v>0314</v>
          </cell>
          <cell r="O1034" t="str">
            <v>OSLO</v>
          </cell>
          <cell r="P1034" t="str">
            <v>NO</v>
          </cell>
          <cell r="Q1034" t="str">
            <v>N/A</v>
          </cell>
          <cell r="R1034">
            <v>5000</v>
          </cell>
          <cell r="S1034">
            <v>5000</v>
          </cell>
          <cell r="T1034" t="str">
            <v>REC</v>
          </cell>
          <cell r="U1034" t="str">
            <v>PRC</v>
          </cell>
          <cell r="V1034" t="str">
            <v>RPR</v>
          </cell>
        </row>
        <row r="1035">
          <cell r="A1035" t="str">
            <v>IST</v>
          </cell>
          <cell r="B1035" t="str">
            <v>IST-1999-11969</v>
          </cell>
          <cell r="C1035" t="str">
            <v>1.1.2.-4.3.3.</v>
          </cell>
          <cell r="D1035" t="str">
            <v>Research Projects</v>
          </cell>
          <cell r="E1035" t="str">
            <v>Exploiting non-Standard CSP for Leveraging Applications INtelligence</v>
          </cell>
          <cell r="F1035">
            <v>3199583</v>
          </cell>
          <cell r="G1035">
            <v>1599790</v>
          </cell>
          <cell r="H1035">
            <v>36522</v>
          </cell>
          <cell r="I1035">
            <v>5</v>
          </cell>
          <cell r="J1035">
            <v>2</v>
          </cell>
          <cell r="K1035" t="str">
            <v>Principal Contractor</v>
          </cell>
          <cell r="L1035" t="str">
            <v>NORSKOG  Norwegian Forestry Association.</v>
          </cell>
          <cell r="M1035" t="str">
            <v>LILLEAKERVEIEN 31.</v>
          </cell>
          <cell r="N1035" t="str">
            <v>?0216</v>
          </cell>
          <cell r="O1035" t="str">
            <v>OSLO</v>
          </cell>
          <cell r="P1035" t="str">
            <v>NO</v>
          </cell>
          <cell r="R1035">
            <v>394173</v>
          </cell>
          <cell r="S1035">
            <v>197086</v>
          </cell>
          <cell r="T1035" t="str">
            <v>OTH</v>
          </cell>
          <cell r="U1035" t="str">
            <v>PNP</v>
          </cell>
          <cell r="V1035" t="str">
            <v>PNP</v>
          </cell>
        </row>
        <row r="1036">
          <cell r="A1036" t="str">
            <v>IST</v>
          </cell>
          <cell r="B1036" t="str">
            <v>IST-1999-11969</v>
          </cell>
          <cell r="C1036" t="str">
            <v>1.1.2.-4.3.3.</v>
          </cell>
          <cell r="D1036" t="str">
            <v>Research Projects</v>
          </cell>
          <cell r="E1036" t="str">
            <v>Exploiting non-Standard CSP for Leveraging Applications INtelligence</v>
          </cell>
          <cell r="F1036">
            <v>3199583</v>
          </cell>
          <cell r="G1036">
            <v>1599790</v>
          </cell>
          <cell r="H1036">
            <v>36522</v>
          </cell>
          <cell r="I1036">
            <v>5</v>
          </cell>
          <cell r="K1036" t="str">
            <v>Prime Contractor</v>
          </cell>
          <cell r="L1036" t="str">
            <v>SINTEF</v>
          </cell>
          <cell r="M1036" t="str">
            <v>FORSKNINGSVN. 1</v>
          </cell>
          <cell r="N1036" t="str">
            <v>0314</v>
          </cell>
          <cell r="O1036" t="str">
            <v>OSLO</v>
          </cell>
          <cell r="P1036" t="str">
            <v>NO</v>
          </cell>
          <cell r="Q1036" t="str">
            <v>N/A</v>
          </cell>
          <cell r="R1036">
            <v>997189</v>
          </cell>
          <cell r="S1036">
            <v>498594</v>
          </cell>
          <cell r="T1036" t="str">
            <v>OTH</v>
          </cell>
          <cell r="U1036" t="str">
            <v>PNP</v>
          </cell>
          <cell r="V1036" t="str">
            <v>PNP</v>
          </cell>
        </row>
        <row r="1037">
          <cell r="A1037" t="str">
            <v>IST</v>
          </cell>
          <cell r="B1037" t="str">
            <v>IST-1999-12057</v>
          </cell>
          <cell r="C1037" t="str">
            <v>1.1.2.-4.8.1.</v>
          </cell>
          <cell r="D1037" t="str">
            <v>Classical Accompanying Measures</v>
          </cell>
          <cell r="E1037" t="str">
            <v>EUROPRACTICE IC service: Access to CAD tools and access to IC technologies for prototyping and small volume manufacture</v>
          </cell>
          <cell r="F1037">
            <v>4500000</v>
          </cell>
          <cell r="G1037">
            <v>4500000</v>
          </cell>
          <cell r="H1037">
            <v>36517</v>
          </cell>
          <cell r="I1037">
            <v>5</v>
          </cell>
          <cell r="J1037">
            <v>1</v>
          </cell>
          <cell r="K1037" t="str">
            <v>Principal Contractor</v>
          </cell>
          <cell r="L1037" t="str">
            <v>Nordic VLSI ASA</v>
          </cell>
          <cell r="M1037" t="str">
            <v>VESTRE ROSTEN 81</v>
          </cell>
          <cell r="N1037" t="str">
            <v>7075</v>
          </cell>
          <cell r="O1037" t="str">
            <v>TILLER</v>
          </cell>
          <cell r="P1037" t="str">
            <v>NO</v>
          </cell>
          <cell r="Q1037" t="str">
            <v>N/A</v>
          </cell>
          <cell r="R1037">
            <v>255000</v>
          </cell>
          <cell r="S1037">
            <v>255000</v>
          </cell>
          <cell r="T1037" t="str">
            <v>OTH</v>
          </cell>
          <cell r="U1037" t="str">
            <v>PUC</v>
          </cell>
          <cell r="V1037" t="str">
            <v>PUS</v>
          </cell>
        </row>
        <row r="1038">
          <cell r="A1038" t="str">
            <v>IST</v>
          </cell>
          <cell r="B1038" t="str">
            <v>IST-1999-12073</v>
          </cell>
          <cell r="C1038" t="str">
            <v>1.1.2.-4.7.3.</v>
          </cell>
          <cell r="D1038" t="str">
            <v>Classical Accompanying Measures</v>
          </cell>
          <cell r="E1038" t="str">
            <v>Customer Support and Design Centre for Physical Measurement Systems</v>
          </cell>
          <cell r="F1038">
            <v>450000</v>
          </cell>
          <cell r="G1038">
            <v>450000</v>
          </cell>
          <cell r="H1038">
            <v>36521</v>
          </cell>
          <cell r="I1038">
            <v>3</v>
          </cell>
          <cell r="J1038">
            <v>1</v>
          </cell>
          <cell r="K1038" t="str">
            <v>Principal Contractor</v>
          </cell>
          <cell r="L1038" t="str">
            <v>SINTEF</v>
          </cell>
          <cell r="M1038" t="str">
            <v>FORSKNINGSVEIEN</v>
          </cell>
          <cell r="N1038" t="str">
            <v>0314</v>
          </cell>
          <cell r="O1038" t="str">
            <v>OSLO</v>
          </cell>
          <cell r="P1038" t="str">
            <v>NO</v>
          </cell>
          <cell r="Q1038" t="str">
            <v>N/A</v>
          </cell>
          <cell r="R1038">
            <v>113914</v>
          </cell>
          <cell r="S1038">
            <v>113914</v>
          </cell>
          <cell r="T1038" t="str">
            <v>REC</v>
          </cell>
          <cell r="U1038" t="str">
            <v>PRC</v>
          </cell>
          <cell r="V1038" t="str">
            <v>RPR</v>
          </cell>
        </row>
        <row r="1039">
          <cell r="A1039" t="str">
            <v>IST</v>
          </cell>
          <cell r="B1039" t="str">
            <v>IST-1999-12078</v>
          </cell>
          <cell r="C1039" t="str">
            <v>1.1.2.-4.2.1.</v>
          </cell>
          <cell r="D1039" t="str">
            <v>Research Projects</v>
          </cell>
          <cell r="E1039" t="str">
            <v>Digital Film Manipulation System</v>
          </cell>
          <cell r="F1039">
            <v>2291757</v>
          </cell>
          <cell r="G1039">
            <v>1339168</v>
          </cell>
          <cell r="H1039">
            <v>36514</v>
          </cell>
          <cell r="I1039">
            <v>8</v>
          </cell>
          <cell r="J1039">
            <v>1</v>
          </cell>
          <cell r="K1039" t="str">
            <v>Principal Contractor</v>
          </cell>
          <cell r="L1039" t="str">
            <v>Dolphin Interconnect Solutions AS</v>
          </cell>
          <cell r="M1039" t="str">
            <v>OLAF HELSETSV 6</v>
          </cell>
          <cell r="N1039" t="str">
            <v>621</v>
          </cell>
          <cell r="O1039" t="str">
            <v>OSLO</v>
          </cell>
          <cell r="P1039" t="str">
            <v>NO</v>
          </cell>
          <cell r="R1039">
            <v>486267</v>
          </cell>
          <cell r="S1039">
            <v>243133</v>
          </cell>
          <cell r="T1039" t="str">
            <v>OTH</v>
          </cell>
          <cell r="U1039" t="str">
            <v>PRC</v>
          </cell>
          <cell r="V1039" t="str">
            <v>BES</v>
          </cell>
        </row>
        <row r="1040">
          <cell r="A1040" t="str">
            <v>IST</v>
          </cell>
          <cell r="B1040" t="str">
            <v>IST-1999-12087</v>
          </cell>
          <cell r="C1040" t="str">
            <v>1.1.2.-1.6.1.</v>
          </cell>
          <cell r="D1040" t="str">
            <v>Research Projects</v>
          </cell>
          <cell r="E1040" t="str">
            <v>DSRC ELectronics implementation for Transportation and Automotive applications</v>
          </cell>
          <cell r="F1040">
            <v>3053288</v>
          </cell>
          <cell r="G1040">
            <v>1599891</v>
          </cell>
          <cell r="H1040">
            <v>36521</v>
          </cell>
          <cell r="I1040">
            <v>12</v>
          </cell>
          <cell r="J1040">
            <v>1</v>
          </cell>
          <cell r="K1040" t="str">
            <v>Principal Contractor</v>
          </cell>
          <cell r="L1040" t="str">
            <v>Q-FREE</v>
          </cell>
          <cell r="M1040" t="str">
            <v>THONNING OWESENSGT 35 C</v>
          </cell>
          <cell r="N1040" t="str">
            <v>7443</v>
          </cell>
          <cell r="O1040" t="str">
            <v>TRONDHEIM</v>
          </cell>
          <cell r="P1040" t="str">
            <v>NO</v>
          </cell>
          <cell r="R1040">
            <v>447750</v>
          </cell>
          <cell r="S1040">
            <v>223875</v>
          </cell>
          <cell r="T1040" t="str">
            <v>OTH</v>
          </cell>
          <cell r="U1040" t="str">
            <v>PRC</v>
          </cell>
          <cell r="V1040" t="str">
            <v>BES</v>
          </cell>
        </row>
        <row r="1041">
          <cell r="A1041" t="str">
            <v>IST</v>
          </cell>
          <cell r="B1041" t="str">
            <v>IST-1999-12088</v>
          </cell>
          <cell r="C1041" t="str">
            <v>1.1.2.-2.3.2.</v>
          </cell>
          <cell r="D1041" t="str">
            <v>Research Projects</v>
          </cell>
          <cell r="E1041" t="str">
            <v>OPEN MARKET ENREGY GENERATION ALLOCATION</v>
          </cell>
          <cell r="F1041">
            <v>3305411</v>
          </cell>
          <cell r="G1041">
            <v>1799064</v>
          </cell>
          <cell r="H1041">
            <v>36516</v>
          </cell>
          <cell r="I1041">
            <v>7</v>
          </cell>
          <cell r="J1041">
            <v>2</v>
          </cell>
          <cell r="K1041" t="str">
            <v>Principal Contractor</v>
          </cell>
          <cell r="L1041" t="str">
            <v>NTNU</v>
          </cell>
          <cell r="M1041" t="str">
            <v>HOEGSKOLERINGEN 1</v>
          </cell>
          <cell r="N1041" t="str">
            <v>7491</v>
          </cell>
          <cell r="O1041" t="str">
            <v>TRONDHEIM</v>
          </cell>
          <cell r="P1041" t="str">
            <v>NO</v>
          </cell>
          <cell r="R1041">
            <v>127737</v>
          </cell>
          <cell r="S1041">
            <v>127737</v>
          </cell>
          <cell r="T1041" t="str">
            <v>HES</v>
          </cell>
          <cell r="U1041" t="str">
            <v>GOV</v>
          </cell>
          <cell r="V1041" t="str">
            <v>HES</v>
          </cell>
        </row>
        <row r="1042">
          <cell r="A1042" t="str">
            <v>IST</v>
          </cell>
          <cell r="B1042" t="str">
            <v>IST-1999-12088</v>
          </cell>
          <cell r="C1042" t="str">
            <v>1.1.2.-2.3.2.</v>
          </cell>
          <cell r="D1042" t="str">
            <v>Research Projects</v>
          </cell>
          <cell r="E1042" t="str">
            <v>OPEN MARKET ENREGY GENERATION ALLOCATION</v>
          </cell>
          <cell r="F1042">
            <v>3305411</v>
          </cell>
          <cell r="G1042">
            <v>1799064</v>
          </cell>
          <cell r="H1042">
            <v>36516</v>
          </cell>
          <cell r="I1042">
            <v>7</v>
          </cell>
          <cell r="K1042" t="str">
            <v>Principal Contractor</v>
          </cell>
          <cell r="L1042" t="str">
            <v>SINTEF</v>
          </cell>
          <cell r="M1042" t="str">
            <v>STRINDVN 4</v>
          </cell>
          <cell r="N1042" t="str">
            <v>7465</v>
          </cell>
          <cell r="O1042" t="str">
            <v>TRONDHEIM</v>
          </cell>
          <cell r="P1042" t="str">
            <v>NO</v>
          </cell>
          <cell r="R1042">
            <v>308427</v>
          </cell>
          <cell r="S1042">
            <v>154213</v>
          </cell>
          <cell r="T1042" t="str">
            <v>REC</v>
          </cell>
          <cell r="U1042" t="str">
            <v>PNP</v>
          </cell>
          <cell r="V1042" t="str">
            <v>RPN</v>
          </cell>
        </row>
        <row r="1043">
          <cell r="A1043" t="str">
            <v>IST</v>
          </cell>
          <cell r="B1043" t="str">
            <v>IST-1999-12100</v>
          </cell>
          <cell r="C1043" t="str">
            <v>1.1.2.-4.4.1.</v>
          </cell>
          <cell r="D1043" t="str">
            <v>Research Projects</v>
          </cell>
          <cell r="E1043" t="str">
            <v>Multi-tier Architecture for Distributed Interactive SimulatiON</v>
          </cell>
          <cell r="F1043">
            <v>4234244</v>
          </cell>
          <cell r="G1043">
            <v>1900001</v>
          </cell>
          <cell r="H1043">
            <v>36524</v>
          </cell>
          <cell r="I1043">
            <v>7</v>
          </cell>
          <cell r="J1043">
            <v>1</v>
          </cell>
          <cell r="K1043" t="str">
            <v>Principal Contractor</v>
          </cell>
          <cell r="L1043" t="str">
            <v xml:space="preserve">NORWEGIAN COMPUTING CENTER
</v>
          </cell>
          <cell r="M1043" t="str">
            <v>GAUSTADALLEEN 23</v>
          </cell>
          <cell r="N1043" t="str">
            <v>314</v>
          </cell>
          <cell r="O1043" t="str">
            <v>OSLO</v>
          </cell>
          <cell r="P1043" t="str">
            <v>NO</v>
          </cell>
          <cell r="R1043">
            <v>689917</v>
          </cell>
          <cell r="S1043">
            <v>344958</v>
          </cell>
          <cell r="T1043" t="str">
            <v>REC</v>
          </cell>
          <cell r="U1043" t="str">
            <v>PNP</v>
          </cell>
          <cell r="V1043" t="str">
            <v>RPN</v>
          </cell>
        </row>
        <row r="1044">
          <cell r="A1044" t="str">
            <v>IST</v>
          </cell>
          <cell r="B1044" t="str">
            <v>IST-1999-12238</v>
          </cell>
          <cell r="C1044" t="str">
            <v>1.1.2.-2.3.3.</v>
          </cell>
          <cell r="D1044" t="str">
            <v>Research Projects</v>
          </cell>
          <cell r="E1044" t="str">
            <v>Management, Exchange, and Representation of Component Information</v>
          </cell>
          <cell r="F1044">
            <v>2728455</v>
          </cell>
          <cell r="G1044">
            <v>1681498</v>
          </cell>
          <cell r="H1044">
            <v>36524</v>
          </cell>
          <cell r="I1044">
            <v>8</v>
          </cell>
          <cell r="J1044">
            <v>1</v>
          </cell>
          <cell r="K1044" t="str">
            <v>Principal Contractor</v>
          </cell>
          <cell r="L1044" t="str">
            <v>EPM Technology AS</v>
          </cell>
          <cell r="M1044" t="str">
            <v>GRENSEVEIEN 107</v>
          </cell>
          <cell r="N1044" t="str">
            <v>603</v>
          </cell>
          <cell r="O1044" t="str">
            <v>OSLO</v>
          </cell>
          <cell r="P1044" t="str">
            <v>NO</v>
          </cell>
          <cell r="R1044">
            <v>417034</v>
          </cell>
          <cell r="S1044">
            <v>208517</v>
          </cell>
          <cell r="T1044" t="str">
            <v>OTH</v>
          </cell>
          <cell r="U1044" t="str">
            <v>PRC</v>
          </cell>
          <cell r="V1044" t="str">
            <v>BES</v>
          </cell>
        </row>
        <row r="1045">
          <cell r="A1045" t="str">
            <v>IST</v>
          </cell>
          <cell r="B1045" t="str">
            <v>IST-1999-12278</v>
          </cell>
          <cell r="C1045" t="str">
            <v>1.1.2.-8.3.1.</v>
          </cell>
          <cell r="D1045" t="str">
            <v>Classical Accompanying Measures</v>
          </cell>
          <cell r="E1045" t="str">
            <v>Electronic commerce Legal Issues Platform II</v>
          </cell>
          <cell r="F1045">
            <v>1578516</v>
          </cell>
          <cell r="G1045">
            <v>1554891</v>
          </cell>
          <cell r="H1045">
            <v>36517</v>
          </cell>
          <cell r="I1045">
            <v>6</v>
          </cell>
          <cell r="J1045">
            <v>1</v>
          </cell>
          <cell r="K1045" t="str">
            <v>Principal Contractor</v>
          </cell>
          <cell r="L1045" t="str">
            <v>University of Oslo</v>
          </cell>
          <cell r="M1045" t="str">
            <v>ST. OLAVS PLASS 5</v>
          </cell>
          <cell r="N1045" t="str">
            <v>130</v>
          </cell>
          <cell r="O1045" t="str">
            <v>OSLO</v>
          </cell>
          <cell r="P1045" t="str">
            <v>NO</v>
          </cell>
          <cell r="R1045">
            <v>183210</v>
          </cell>
          <cell r="S1045">
            <v>183210</v>
          </cell>
          <cell r="T1045" t="str">
            <v>HES</v>
          </cell>
          <cell r="U1045" t="str">
            <v>GOV</v>
          </cell>
          <cell r="V1045" t="str">
            <v>HES</v>
          </cell>
        </row>
        <row r="1046">
          <cell r="A1046" t="str">
            <v>IST</v>
          </cell>
          <cell r="B1046" t="str">
            <v>IST-1999-12324</v>
          </cell>
          <cell r="C1046" t="str">
            <v>1.1.2.-2.4.1.</v>
          </cell>
          <cell r="D1046" t="str">
            <v>Research Projects</v>
          </cell>
          <cell r="E1046" t="str">
            <v>New European Schemes for Signature, Integrity, and Encryption</v>
          </cell>
          <cell r="F1046">
            <v>2740215</v>
          </cell>
          <cell r="G1046">
            <v>2299805</v>
          </cell>
          <cell r="H1046">
            <v>36524</v>
          </cell>
          <cell r="I1046">
            <v>8</v>
          </cell>
          <cell r="J1046">
            <v>1</v>
          </cell>
          <cell r="K1046" t="str">
            <v>Principal Contractor</v>
          </cell>
          <cell r="L1046" t="str">
            <v xml:space="preserve">University of Bergen </v>
          </cell>
          <cell r="M1046" t="str">
            <v>PROF. KEYSERSGT. 8</v>
          </cell>
          <cell r="N1046" t="str">
            <v>5020</v>
          </cell>
          <cell r="O1046" t="str">
            <v>BERGEN</v>
          </cell>
          <cell r="P1046" t="str">
            <v>NO</v>
          </cell>
          <cell r="Q1046" t="str">
            <v>N/A</v>
          </cell>
          <cell r="R1046">
            <v>272606</v>
          </cell>
          <cell r="S1046">
            <v>272606</v>
          </cell>
          <cell r="T1046" t="str">
            <v>HES</v>
          </cell>
          <cell r="U1046" t="str">
            <v>GOV</v>
          </cell>
          <cell r="V1046" t="str">
            <v>HES</v>
          </cell>
        </row>
        <row r="1047">
          <cell r="A1047" t="str">
            <v>IST</v>
          </cell>
          <cell r="B1047" t="str">
            <v>IST-1999-12583</v>
          </cell>
          <cell r="C1047" t="str">
            <v>1.1.2.-5.1.4.</v>
          </cell>
          <cell r="D1047" t="str">
            <v>Research Projects</v>
          </cell>
          <cell r="E1047" t="str">
            <v>Statistical Metadata Support for Data Warehouses</v>
          </cell>
          <cell r="F1047">
            <v>1796364</v>
          </cell>
          <cell r="G1047">
            <v>898181</v>
          </cell>
          <cell r="H1047">
            <v>36529</v>
          </cell>
          <cell r="I1047">
            <v>7</v>
          </cell>
          <cell r="J1047">
            <v>1</v>
          </cell>
          <cell r="K1047" t="str">
            <v>Principal Contractor</v>
          </cell>
          <cell r="L1047" t="str">
            <v>STATISTISK SENTRALBYRAA</v>
          </cell>
          <cell r="M1047" t="str">
            <v>KONGENS GATE 6</v>
          </cell>
          <cell r="N1047" t="str">
            <v>33</v>
          </cell>
          <cell r="O1047" t="str">
            <v>OSLO</v>
          </cell>
          <cell r="P1047" t="str">
            <v>NO</v>
          </cell>
          <cell r="R1047">
            <v>178766</v>
          </cell>
          <cell r="S1047">
            <v>89383</v>
          </cell>
          <cell r="T1047" t="str">
            <v>OTH</v>
          </cell>
          <cell r="U1047" t="str">
            <v>GOV</v>
          </cell>
          <cell r="V1047" t="str">
            <v>PUS</v>
          </cell>
        </row>
        <row r="1048">
          <cell r="A1048" t="str">
            <v>IST</v>
          </cell>
          <cell r="B1048" t="str">
            <v>IST-1999-12605</v>
          </cell>
          <cell r="C1048" t="str">
            <v>1.1.2.-4.4.2.</v>
          </cell>
          <cell r="D1048" t="str">
            <v>Research Projects</v>
          </cell>
          <cell r="E1048" t="str">
            <v>System for Advanced Multimedia Broadcast and Information Technology Services</v>
          </cell>
          <cell r="F1048">
            <v>4880266</v>
          </cell>
          <cell r="G1048">
            <v>2599921</v>
          </cell>
          <cell r="H1048">
            <v>36524</v>
          </cell>
          <cell r="I1048">
            <v>12</v>
          </cell>
          <cell r="J1048">
            <v>1</v>
          </cell>
          <cell r="K1048" t="str">
            <v>Principal Contractor</v>
          </cell>
          <cell r="L1048" t="str">
            <v>TELENOR COMMUNICATION AS</v>
          </cell>
          <cell r="M1048" t="str">
            <v>INSTITUTTVEIEN 23</v>
          </cell>
          <cell r="N1048" t="str">
            <v>2027</v>
          </cell>
          <cell r="O1048" t="str">
            <v>KJELLER</v>
          </cell>
          <cell r="P1048" t="str">
            <v>NO</v>
          </cell>
          <cell r="R1048">
            <v>578128</v>
          </cell>
          <cell r="S1048">
            <v>289064</v>
          </cell>
          <cell r="T1048" t="str">
            <v>OTH</v>
          </cell>
          <cell r="U1048" t="str">
            <v>PRC</v>
          </cell>
          <cell r="V1048" t="str">
            <v>BES</v>
          </cell>
        </row>
        <row r="1049">
          <cell r="A1049" t="str">
            <v>IST</v>
          </cell>
          <cell r="B1049" t="str">
            <v>IST-1999-13450</v>
          </cell>
          <cell r="C1049" t="str">
            <v>1.1.2.-4.7.3.</v>
          </cell>
          <cell r="D1049" t="str">
            <v>Classical Accompanying Measures</v>
          </cell>
          <cell r="E1049" t="str">
            <v>A Customer support centre for MOEMS</v>
          </cell>
          <cell r="F1049">
            <v>400000</v>
          </cell>
          <cell r="G1049">
            <v>400000</v>
          </cell>
          <cell r="H1049">
            <v>36521</v>
          </cell>
          <cell r="I1049">
            <v>3</v>
          </cell>
          <cell r="J1049">
            <v>1</v>
          </cell>
          <cell r="K1049" t="str">
            <v>Principal Contractor</v>
          </cell>
          <cell r="L1049" t="str">
            <v>SINTEF</v>
          </cell>
          <cell r="M1049" t="str">
            <v>FORSKNINGSVEIEN, 1</v>
          </cell>
          <cell r="N1049" t="str">
            <v>0314</v>
          </cell>
          <cell r="O1049" t="str">
            <v>OSLO</v>
          </cell>
          <cell r="P1049" t="str">
            <v>NO</v>
          </cell>
          <cell r="Q1049" t="str">
            <v>N/A</v>
          </cell>
          <cell r="R1049">
            <v>100000</v>
          </cell>
          <cell r="S1049">
            <v>100000</v>
          </cell>
          <cell r="T1049" t="str">
            <v>REC</v>
          </cell>
          <cell r="U1049" t="str">
            <v>PRC</v>
          </cell>
          <cell r="V1049" t="str">
            <v>RPR</v>
          </cell>
        </row>
        <row r="1050">
          <cell r="A1050" t="str">
            <v>IST</v>
          </cell>
          <cell r="B1050" t="str">
            <v>IST-1999-14124</v>
          </cell>
          <cell r="C1050" t="str">
            <v>1.1.2.-1.6.1.</v>
          </cell>
          <cell r="D1050" t="str">
            <v>Thematic Network</v>
          </cell>
          <cell r="E1050" t="str">
            <v>Standardisation &amp; dissemination support actions for waterborne telematic networks &amp; applications</v>
          </cell>
          <cell r="F1050">
            <v>700500</v>
          </cell>
          <cell r="G1050">
            <v>700500</v>
          </cell>
          <cell r="H1050">
            <v>36826</v>
          </cell>
          <cell r="I1050">
            <v>19</v>
          </cell>
          <cell r="J1050">
            <v>1</v>
          </cell>
          <cell r="K1050" t="str">
            <v>Member</v>
          </cell>
          <cell r="L1050" t="str">
            <v>NAVIA MARITIME AS</v>
          </cell>
          <cell r="M1050" t="str">
            <v>HAAKON VII GATE 4</v>
          </cell>
          <cell r="N1050" t="str">
            <v>7005</v>
          </cell>
          <cell r="O1050" t="str">
            <v>TRONDHEIM</v>
          </cell>
          <cell r="P1050" t="str">
            <v>NO</v>
          </cell>
          <cell r="Q1050" t="str">
            <v>N/A</v>
          </cell>
          <cell r="R1050">
            <v>19320</v>
          </cell>
          <cell r="S1050">
            <v>19320</v>
          </cell>
          <cell r="T1050" t="str">
            <v>OTH</v>
          </cell>
          <cell r="U1050" t="str">
            <v>PRC</v>
          </cell>
          <cell r="V1050" t="str">
            <v>BES</v>
          </cell>
        </row>
        <row r="1051">
          <cell r="A1051" t="str">
            <v>IST</v>
          </cell>
          <cell r="B1051" t="str">
            <v>IST-1999-20021</v>
          </cell>
          <cell r="C1051" t="str">
            <v>1.1.2.-3.2.4.</v>
          </cell>
          <cell r="D1051" t="str">
            <v>Research Projects</v>
          </cell>
          <cell r="E1051" t="str">
            <v>METADATA ENGINE</v>
          </cell>
          <cell r="F1051">
            <v>2954206</v>
          </cell>
          <cell r="G1051">
            <v>1599537</v>
          </cell>
          <cell r="H1051">
            <v>36777</v>
          </cell>
          <cell r="I1051">
            <v>14</v>
          </cell>
          <cell r="J1051">
            <v>1</v>
          </cell>
          <cell r="K1051" t="str">
            <v>Principal Contractor</v>
          </cell>
          <cell r="L1051" t="str">
            <v>NATIONAL LIBRARY OF NORWAY, RANA DIVISION</v>
          </cell>
          <cell r="M1051" t="str">
            <v>FINSETVEIEN 2</v>
          </cell>
          <cell r="N1051" t="str">
            <v>8607</v>
          </cell>
          <cell r="O1051" t="str">
            <v>MO I RANA NB@NB.NO</v>
          </cell>
          <cell r="P1051" t="str">
            <v>NO</v>
          </cell>
          <cell r="R1051">
            <v>64163</v>
          </cell>
          <cell r="S1051">
            <v>32081</v>
          </cell>
          <cell r="T1051" t="str">
            <v>OTH</v>
          </cell>
          <cell r="U1051" t="str">
            <v>GOV</v>
          </cell>
          <cell r="V1051" t="str">
            <v>PUS</v>
          </cell>
        </row>
        <row r="1052">
          <cell r="A1052" t="str">
            <v>IST</v>
          </cell>
          <cell r="B1052" t="str">
            <v>IST-1999-20247</v>
          </cell>
          <cell r="C1052" t="str">
            <v>1.1.2.-7.2.</v>
          </cell>
          <cell r="D1052" t="str">
            <v>Research Projects</v>
          </cell>
          <cell r="E1052" t="str">
            <v>Application Testbed for European GRID Computing</v>
          </cell>
          <cell r="F1052">
            <v>3446497</v>
          </cell>
          <cell r="G1052">
            <v>2065769</v>
          </cell>
          <cell r="H1052">
            <v>36830</v>
          </cell>
          <cell r="I1052">
            <v>11</v>
          </cell>
          <cell r="J1052">
            <v>1</v>
          </cell>
          <cell r="K1052" t="str">
            <v>Principal Contractor</v>
          </cell>
          <cell r="L1052" t="str">
            <v xml:space="preserve">University of Bergen </v>
          </cell>
          <cell r="M1052" t="str">
            <v>THORMOEHLENSGT 55</v>
          </cell>
          <cell r="N1052" t="str">
            <v>5020</v>
          </cell>
          <cell r="O1052" t="str">
            <v>BERGEN</v>
          </cell>
          <cell r="P1052" t="str">
            <v>NO</v>
          </cell>
          <cell r="Q1052" t="str">
            <v>N/A</v>
          </cell>
          <cell r="R1052">
            <v>273950</v>
          </cell>
          <cell r="S1052">
            <v>273950</v>
          </cell>
          <cell r="T1052" t="str">
            <v>HES</v>
          </cell>
          <cell r="U1052" t="str">
            <v>GOV</v>
          </cell>
          <cell r="V1052" t="str">
            <v>HES</v>
          </cell>
        </row>
        <row r="1053">
          <cell r="A1053" t="str">
            <v>IST</v>
          </cell>
          <cell r="B1053" t="str">
            <v>IST-1999-20254</v>
          </cell>
          <cell r="C1053" t="str">
            <v>1.1.2.-1.6.2.</v>
          </cell>
          <cell r="D1053" t="str">
            <v>Research Projects</v>
          </cell>
          <cell r="E1053" t="str">
            <v>Intelligent tools for emergency applications &amp; decision support</v>
          </cell>
          <cell r="F1053">
            <v>2748091</v>
          </cell>
          <cell r="G1053">
            <v>1406837</v>
          </cell>
          <cell r="H1053">
            <v>36819</v>
          </cell>
          <cell r="I1053">
            <v>11</v>
          </cell>
          <cell r="J1053">
            <v>1</v>
          </cell>
          <cell r="K1053" t="str">
            <v>Principal Contractor</v>
          </cell>
          <cell r="L1053" t="str">
            <v>NAVIA MARITIME AS</v>
          </cell>
          <cell r="M1053" t="str">
            <v>HAAKON VII GATE 4</v>
          </cell>
          <cell r="N1053" t="str">
            <v>7005</v>
          </cell>
          <cell r="O1053" t="str">
            <v>TRONDHEIM</v>
          </cell>
          <cell r="P1053" t="str">
            <v>NO</v>
          </cell>
          <cell r="Q1053" t="str">
            <v>N/A</v>
          </cell>
          <cell r="R1053">
            <v>400088</v>
          </cell>
          <cell r="S1053">
            <v>195643</v>
          </cell>
          <cell r="T1053" t="str">
            <v>OTH</v>
          </cell>
          <cell r="U1053" t="str">
            <v>PRC</v>
          </cell>
          <cell r="V1053" t="str">
            <v>BES</v>
          </cell>
        </row>
        <row r="1054">
          <cell r="A1054" t="str">
            <v>IST</v>
          </cell>
          <cell r="B1054" t="str">
            <v>IST-1999-20500</v>
          </cell>
          <cell r="C1054" t="str">
            <v>1.1.2.-4.3.4.</v>
          </cell>
          <cell r="D1054" t="str">
            <v>Research Projects</v>
          </cell>
          <cell r="E1054" t="str">
            <v>Automated 3D texture content management in large-scale data sets</v>
          </cell>
          <cell r="F1054">
            <v>2206063</v>
          </cell>
          <cell r="G1054">
            <v>1324218</v>
          </cell>
          <cell r="H1054">
            <v>36786</v>
          </cell>
          <cell r="I1054">
            <v>6</v>
          </cell>
          <cell r="J1054">
            <v>2</v>
          </cell>
          <cell r="K1054" t="str">
            <v>Prime Contractor</v>
          </cell>
          <cell r="L1054" t="str">
            <v>GECO AS</v>
          </cell>
          <cell r="M1054" t="str">
            <v>BJERGSTEDVEIEN 1</v>
          </cell>
          <cell r="N1054" t="str">
            <v>4002</v>
          </cell>
          <cell r="O1054" t="str">
            <v>STAVANGER</v>
          </cell>
          <cell r="P1054" t="str">
            <v>NO</v>
          </cell>
          <cell r="Q1054" t="str">
            <v>N/A</v>
          </cell>
          <cell r="R1054">
            <v>798074</v>
          </cell>
          <cell r="S1054">
            <v>399036</v>
          </cell>
          <cell r="T1054" t="str">
            <v>OTH</v>
          </cell>
          <cell r="U1054" t="str">
            <v>PRC</v>
          </cell>
          <cell r="V1054" t="str">
            <v>BES</v>
          </cell>
        </row>
        <row r="1055">
          <cell r="A1055" t="str">
            <v>IST</v>
          </cell>
          <cell r="B1055" t="str">
            <v>IST-1999-20500</v>
          </cell>
          <cell r="C1055" t="str">
            <v>1.1.2.-4.3.4.</v>
          </cell>
          <cell r="D1055" t="str">
            <v>Research Projects</v>
          </cell>
          <cell r="E1055" t="str">
            <v>Automated 3D texture content management in large-scale data sets</v>
          </cell>
          <cell r="F1055">
            <v>2206063</v>
          </cell>
          <cell r="G1055">
            <v>1324218</v>
          </cell>
          <cell r="H1055">
            <v>36786</v>
          </cell>
          <cell r="I1055">
            <v>6</v>
          </cell>
          <cell r="K1055" t="str">
            <v>Principal Contractor</v>
          </cell>
          <cell r="L1055" t="str">
            <v>NORSK HYDRO ASA</v>
          </cell>
          <cell r="M1055" t="str">
            <v>TORVET 7</v>
          </cell>
          <cell r="N1055" t="str">
            <v>9401</v>
          </cell>
          <cell r="O1055" t="str">
            <v>HARSTAD</v>
          </cell>
          <cell r="P1055" t="str">
            <v>NO</v>
          </cell>
          <cell r="R1055">
            <v>307999</v>
          </cell>
          <cell r="S1055">
            <v>153999</v>
          </cell>
          <cell r="T1055" t="str">
            <v>OTH</v>
          </cell>
          <cell r="U1055" t="str">
            <v>PRC</v>
          </cell>
          <cell r="V1055" t="str">
            <v>BES</v>
          </cell>
        </row>
        <row r="1056">
          <cell r="A1056" t="str">
            <v>IST</v>
          </cell>
          <cell r="B1056" t="str">
            <v>IST-1999-20532</v>
          </cell>
          <cell r="C1056" t="str">
            <v>1.1.2.-1.6.1.</v>
          </cell>
          <cell r="D1056" t="str">
            <v>Research Projects</v>
          </cell>
          <cell r="E1056" t="str">
            <v>Galileo And Umts Synergetic System</v>
          </cell>
          <cell r="F1056">
            <v>9073549</v>
          </cell>
          <cell r="G1056">
            <v>3894558</v>
          </cell>
          <cell r="H1056">
            <v>36860</v>
          </cell>
          <cell r="I1056">
            <v>10</v>
          </cell>
          <cell r="J1056">
            <v>1</v>
          </cell>
          <cell r="K1056" t="str">
            <v>Principal Contractor</v>
          </cell>
          <cell r="L1056" t="str">
            <v>ERICSSON A.S.</v>
          </cell>
          <cell r="M1056" t="str">
            <v>OLAV BRUNBORGS VEI 4</v>
          </cell>
          <cell r="N1056" t="str">
            <v>1374</v>
          </cell>
          <cell r="O1056" t="str">
            <v>BILLINGSTAD</v>
          </cell>
          <cell r="P1056" t="str">
            <v>NO</v>
          </cell>
          <cell r="R1056">
            <v>386016</v>
          </cell>
          <cell r="S1056">
            <v>193008</v>
          </cell>
          <cell r="T1056" t="str">
            <v>OTH</v>
          </cell>
          <cell r="U1056" t="str">
            <v>PRC</v>
          </cell>
          <cell r="V1056" t="str">
            <v>BES</v>
          </cell>
        </row>
        <row r="1057">
          <cell r="A1057" t="str">
            <v>IST</v>
          </cell>
          <cell r="B1057" t="str">
            <v>IST-1999-20569</v>
          </cell>
          <cell r="C1057" t="str">
            <v>1.1.2.-1.6.2.</v>
          </cell>
          <cell r="D1057" t="str">
            <v>Research Projects</v>
          </cell>
          <cell r="E1057" t="str">
            <v>INNOVATIVE PORTABLE PILOT ASSISTANCE</v>
          </cell>
          <cell r="F1057">
            <v>2776813</v>
          </cell>
          <cell r="G1057">
            <v>1471115</v>
          </cell>
          <cell r="H1057">
            <v>36830</v>
          </cell>
          <cell r="I1057">
            <v>12</v>
          </cell>
          <cell r="J1057">
            <v>2</v>
          </cell>
          <cell r="K1057" t="str">
            <v>Principal Contractor</v>
          </cell>
          <cell r="L1057" t="str">
            <v>DET NORSKE VERITAS AS</v>
          </cell>
          <cell r="M1057" t="str">
            <v>VERITASVN. 1</v>
          </cell>
          <cell r="N1057" t="str">
            <v>1322</v>
          </cell>
          <cell r="O1057" t="str">
            <v>HOEVIK</v>
          </cell>
          <cell r="P1057" t="str">
            <v>NO</v>
          </cell>
          <cell r="Q1057" t="str">
            <v>N/A</v>
          </cell>
          <cell r="R1057">
            <v>65817</v>
          </cell>
          <cell r="S1057">
            <v>32907</v>
          </cell>
          <cell r="T1057" t="str">
            <v>OTH</v>
          </cell>
          <cell r="U1057" t="str">
            <v>PRC</v>
          </cell>
          <cell r="V1057" t="str">
            <v>BES</v>
          </cell>
        </row>
        <row r="1058">
          <cell r="A1058" t="str">
            <v>IST</v>
          </cell>
          <cell r="B1058" t="str">
            <v>IST-1999-20569</v>
          </cell>
          <cell r="C1058" t="str">
            <v>1.1.2.-1.6.2.</v>
          </cell>
          <cell r="D1058" t="str">
            <v>Research Projects</v>
          </cell>
          <cell r="E1058" t="str">
            <v>INNOVATIVE PORTABLE PILOT ASSISTANCE</v>
          </cell>
          <cell r="F1058">
            <v>2776813</v>
          </cell>
          <cell r="G1058">
            <v>1471115</v>
          </cell>
          <cell r="H1058">
            <v>36830</v>
          </cell>
          <cell r="I1058">
            <v>12</v>
          </cell>
          <cell r="K1058" t="str">
            <v>Principal Contractor</v>
          </cell>
          <cell r="L1058" t="str">
            <v>Kystdirektoratet</v>
          </cell>
          <cell r="M1058" t="str">
            <v>RAADHUSGATEN 1-3</v>
          </cell>
          <cell r="N1058" t="str">
            <v>33</v>
          </cell>
          <cell r="O1058" t="str">
            <v>OSLO</v>
          </cell>
          <cell r="P1058" t="str">
            <v>NO</v>
          </cell>
          <cell r="R1058">
            <v>61550</v>
          </cell>
          <cell r="S1058">
            <v>27696</v>
          </cell>
          <cell r="T1058" t="str">
            <v>OTH</v>
          </cell>
          <cell r="U1058" t="str">
            <v>GOV</v>
          </cell>
          <cell r="V1058" t="str">
            <v>PUS</v>
          </cell>
        </row>
        <row r="1059">
          <cell r="A1059" t="str">
            <v>IST</v>
          </cell>
          <cell r="B1059" t="str">
            <v>IST-1999-20827</v>
          </cell>
          <cell r="C1059" t="str">
            <v>1.1.2.-2.3.2.</v>
          </cell>
          <cell r="D1059" t="str">
            <v>Classical Accompanying Measures</v>
          </cell>
          <cell r="E1059" t="str">
            <v>Remote LAboratory eXperimentation trial</v>
          </cell>
          <cell r="F1059">
            <v>925253</v>
          </cell>
          <cell r="G1059">
            <v>500000</v>
          </cell>
          <cell r="H1059">
            <v>36798</v>
          </cell>
          <cell r="I1059">
            <v>5</v>
          </cell>
          <cell r="J1059">
            <v>1</v>
          </cell>
          <cell r="K1059" t="str">
            <v>Prime Contractor</v>
          </cell>
          <cell r="L1059" t="str">
            <v>NTNU</v>
          </cell>
          <cell r="M1059" t="str">
            <v>HOEGSKOLERINGEN 1</v>
          </cell>
          <cell r="N1059" t="str">
            <v>7491</v>
          </cell>
          <cell r="O1059" t="str">
            <v>TRONDHEIM</v>
          </cell>
          <cell r="P1059" t="str">
            <v>NO</v>
          </cell>
          <cell r="R1059">
            <v>166690</v>
          </cell>
          <cell r="S1059">
            <v>128284</v>
          </cell>
          <cell r="T1059" t="str">
            <v>HES</v>
          </cell>
          <cell r="U1059" t="str">
            <v>GOV</v>
          </cell>
          <cell r="V1059" t="str">
            <v>HES</v>
          </cell>
        </row>
        <row r="1060">
          <cell r="A1060" t="str">
            <v>IST</v>
          </cell>
          <cell r="B1060" t="str">
            <v>IST-1999-29005</v>
          </cell>
          <cell r="C1060" t="str">
            <v>1.1.2.-6.1.</v>
          </cell>
          <cell r="D1060" t="str">
            <v>Research Projects</v>
          </cell>
          <cell r="E1060" t="str">
            <v>Extraction and synthesis of environmental information from multi-source data</v>
          </cell>
          <cell r="F1060">
            <v>144000</v>
          </cell>
          <cell r="G1060">
            <v>100000</v>
          </cell>
          <cell r="H1060">
            <v>36734</v>
          </cell>
          <cell r="I1060">
            <v>3</v>
          </cell>
          <cell r="J1060">
            <v>1</v>
          </cell>
          <cell r="K1060" t="str">
            <v>Prime Contractor</v>
          </cell>
          <cell r="L1060" t="str">
            <v>NANSEN ENVIRONMENTAL AND REMOTE SENSING CENTER</v>
          </cell>
          <cell r="M1060" t="str">
            <v>EDV. GRIEGSVEI 3A</v>
          </cell>
          <cell r="N1060" t="str">
            <v>5059</v>
          </cell>
          <cell r="O1060" t="str">
            <v>BERGEN</v>
          </cell>
          <cell r="P1060" t="str">
            <v>NO</v>
          </cell>
          <cell r="R1060">
            <v>88000</v>
          </cell>
          <cell r="S1060">
            <v>44000</v>
          </cell>
          <cell r="T1060" t="str">
            <v>REC</v>
          </cell>
          <cell r="U1060" t="str">
            <v>N/A</v>
          </cell>
          <cell r="V1060" t="str">
            <v>N/A</v>
          </cell>
        </row>
        <row r="1061">
          <cell r="A1061" t="str">
            <v>IST</v>
          </cell>
          <cell r="B1061" t="str">
            <v>IST-1999-29010</v>
          </cell>
          <cell r="C1061" t="str">
            <v>1.1.2.-6.1.</v>
          </cell>
          <cell r="D1061" t="str">
            <v>Research Projects</v>
          </cell>
          <cell r="E1061" t="str">
            <v>Applications of approximate algebraic geometry in industrial computer aided geometry</v>
          </cell>
          <cell r="F1061">
            <v>175000</v>
          </cell>
          <cell r="G1061">
            <v>100000</v>
          </cell>
          <cell r="H1061">
            <v>36734</v>
          </cell>
          <cell r="I1061">
            <v>4</v>
          </cell>
          <cell r="J1061">
            <v>2</v>
          </cell>
          <cell r="K1061" t="str">
            <v>Prime Contractor</v>
          </cell>
          <cell r="L1061" t="str">
            <v>SINTEF</v>
          </cell>
          <cell r="M1061" t="str">
            <v>FORSKINGSVEIEN 1</v>
          </cell>
          <cell r="N1061" t="str">
            <v>124</v>
          </cell>
          <cell r="O1061" t="str">
            <v>BLINDERN</v>
          </cell>
          <cell r="P1061" t="str">
            <v>NO</v>
          </cell>
          <cell r="Q1061" t="str">
            <v>N/A</v>
          </cell>
          <cell r="R1061">
            <v>97972</v>
          </cell>
          <cell r="S1061">
            <v>48986</v>
          </cell>
          <cell r="T1061" t="str">
            <v>OTH</v>
          </cell>
          <cell r="U1061" t="str">
            <v>N/A</v>
          </cell>
          <cell r="V1061" t="str">
            <v>N/A</v>
          </cell>
        </row>
        <row r="1062">
          <cell r="A1062" t="str">
            <v>IST</v>
          </cell>
          <cell r="B1062" t="str">
            <v>IST-1999-29010</v>
          </cell>
          <cell r="C1062" t="str">
            <v>1.1.2.-6.1.</v>
          </cell>
          <cell r="D1062" t="str">
            <v>Research Projects</v>
          </cell>
          <cell r="E1062" t="str">
            <v>Applications of approximate algebraic geometry in industrial computer aided geometry</v>
          </cell>
          <cell r="F1062">
            <v>175000</v>
          </cell>
          <cell r="G1062">
            <v>100000</v>
          </cell>
          <cell r="H1062">
            <v>36734</v>
          </cell>
          <cell r="I1062">
            <v>4</v>
          </cell>
          <cell r="K1062" t="str">
            <v>Principal Contractor</v>
          </cell>
          <cell r="L1062" t="str">
            <v>University of Oslo</v>
          </cell>
          <cell r="M1062" t="str">
            <v>ST. OLAVS PLASS 5</v>
          </cell>
          <cell r="N1062" t="str">
            <v>130</v>
          </cell>
          <cell r="O1062" t="str">
            <v>OSLO</v>
          </cell>
          <cell r="P1062" t="str">
            <v>NO</v>
          </cell>
          <cell r="R1062">
            <v>10000</v>
          </cell>
          <cell r="S1062">
            <v>10000</v>
          </cell>
          <cell r="T1062" t="str">
            <v>HES</v>
          </cell>
          <cell r="U1062" t="str">
            <v>N/A</v>
          </cell>
          <cell r="V1062" t="str">
            <v>N/A</v>
          </cell>
        </row>
        <row r="1063">
          <cell r="A1063" t="str">
            <v>IST</v>
          </cell>
          <cell r="B1063" t="str">
            <v>IST-1999-56210</v>
          </cell>
          <cell r="C1063" t="str">
            <v>1.1.2.-3.1.</v>
          </cell>
          <cell r="D1063" t="str">
            <v>Cooperative Research</v>
          </cell>
          <cell r="E1063" t="str">
            <v>The MAGELAN project - MULTIMEDIA AND GAME ENHANCED LEARNING AND NETWORKING</v>
          </cell>
          <cell r="F1063">
            <v>1350540</v>
          </cell>
          <cell r="G1063">
            <v>674999</v>
          </cell>
          <cell r="H1063">
            <v>37011</v>
          </cell>
          <cell r="I1063">
            <v>7</v>
          </cell>
          <cell r="J1063">
            <v>1</v>
          </cell>
          <cell r="K1063" t="str">
            <v>RTD performers</v>
          </cell>
          <cell r="L1063" t="str">
            <v>University of Tromsoe</v>
          </cell>
          <cell r="N1063" t="str">
            <v>2626</v>
          </cell>
          <cell r="O1063" t="str">
            <v>TROMSO</v>
          </cell>
          <cell r="P1063" t="str">
            <v>NO</v>
          </cell>
          <cell r="R1063">
            <v>30000</v>
          </cell>
          <cell r="S1063">
            <v>30000</v>
          </cell>
          <cell r="T1063" t="str">
            <v>HES</v>
          </cell>
          <cell r="U1063" t="str">
            <v>GOV</v>
          </cell>
          <cell r="V1063" t="str">
            <v>HES</v>
          </cell>
        </row>
        <row r="1064">
          <cell r="A1064" t="str">
            <v>IST</v>
          </cell>
          <cell r="B1064" t="str">
            <v>IST-1999-57303</v>
          </cell>
          <cell r="C1064" t="str">
            <v>1.1.2.-1.1.</v>
          </cell>
          <cell r="D1064" t="str">
            <v>Exploratory Awards</v>
          </cell>
          <cell r="E1064" t="str">
            <v>MONITORING SERVICE FOR RESIDENTS IN HEALTHCARE INSTITUTIONS</v>
          </cell>
          <cell r="F1064">
            <v>30000</v>
          </cell>
          <cell r="G1064">
            <v>22500</v>
          </cell>
          <cell r="H1064">
            <v>36888</v>
          </cell>
          <cell r="I1064">
            <v>2</v>
          </cell>
          <cell r="J1064">
            <v>1</v>
          </cell>
          <cell r="K1064" t="str">
            <v>Prime Contractor</v>
          </cell>
          <cell r="L1064" t="str">
            <v>ARRO ELEKTRO A/S</v>
          </cell>
          <cell r="M1064" t="str">
            <v>SPINDERISLETTA 95</v>
          </cell>
          <cell r="N1064" t="str">
            <v>3056</v>
          </cell>
          <cell r="O1064" t="str">
            <v>SOLBERGELVA</v>
          </cell>
          <cell r="P1064" t="str">
            <v>NO</v>
          </cell>
          <cell r="R1064">
            <v>30000</v>
          </cell>
          <cell r="S1064">
            <v>22500</v>
          </cell>
          <cell r="T1064" t="str">
            <v>N/A</v>
          </cell>
          <cell r="U1064" t="str">
            <v>N/A</v>
          </cell>
          <cell r="V1064" t="str">
            <v>N/A</v>
          </cell>
        </row>
        <row r="1065">
          <cell r="A1065" t="str">
            <v>IST</v>
          </cell>
          <cell r="B1065" t="str">
            <v>IST-1999-57448</v>
          </cell>
          <cell r="C1065" t="str">
            <v>IST-2002-1.1.1</v>
          </cell>
          <cell r="D1065" t="str">
            <v>Cooperative Research</v>
          </cell>
          <cell r="E1065" t="str">
            <v>A NEW ICT-BASED DIAGNOSIS PROCEDURE AND TOOL SET FOR EARLY DETECTION OF CERVIX CANCER</v>
          </cell>
          <cell r="F1065">
            <v>1213471</v>
          </cell>
          <cell r="G1065">
            <v>606740</v>
          </cell>
          <cell r="H1065">
            <v>37453</v>
          </cell>
          <cell r="I1065">
            <v>8</v>
          </cell>
          <cell r="J1065">
            <v>1</v>
          </cell>
          <cell r="K1065" t="str">
            <v>RTD performers</v>
          </cell>
          <cell r="L1065" t="str">
            <v>SINTEF</v>
          </cell>
          <cell r="M1065" t="str">
            <v>STRINDV. 4</v>
          </cell>
          <cell r="N1065" t="str">
            <v>7465</v>
          </cell>
          <cell r="O1065" t="str">
            <v>TRONDHEIM N/A</v>
          </cell>
          <cell r="P1065" t="str">
            <v>NO</v>
          </cell>
          <cell r="R1065">
            <v>93000</v>
          </cell>
          <cell r="S1065">
            <v>93000</v>
          </cell>
          <cell r="T1065" t="str">
            <v>REC</v>
          </cell>
          <cell r="U1065" t="str">
            <v>PNP</v>
          </cell>
          <cell r="V1065" t="str">
            <v>RPN</v>
          </cell>
        </row>
        <row r="1066">
          <cell r="A1066" t="str">
            <v>IST</v>
          </cell>
          <cell r="B1066" t="str">
            <v>IST-1999-57458</v>
          </cell>
          <cell r="C1066" t="str">
            <v>IST-2002-2.1.3</v>
          </cell>
          <cell r="D1066" t="str">
            <v>Cooperative Research</v>
          </cell>
          <cell r="E1066" t="str">
            <v>Automatic Data Transfer</v>
          </cell>
          <cell r="F1066">
            <v>1101620</v>
          </cell>
          <cell r="G1066">
            <v>550520</v>
          </cell>
          <cell r="H1066">
            <v>37617</v>
          </cell>
          <cell r="J1066">
            <v>1</v>
          </cell>
          <cell r="K1066" t="str">
            <v>RTD performers</v>
          </cell>
          <cell r="L1066" t="str">
            <v>SINTEF</v>
          </cell>
          <cell r="M1066" t="str">
            <v>STRINDV. 4</v>
          </cell>
          <cell r="N1066" t="str">
            <v>7465</v>
          </cell>
          <cell r="O1066" t="str">
            <v>TRONDHEIM N/A</v>
          </cell>
          <cell r="P1066" t="str">
            <v>NO</v>
          </cell>
          <cell r="R1066">
            <v>92000</v>
          </cell>
          <cell r="S1066">
            <v>92000</v>
          </cell>
          <cell r="T1066" t="str">
            <v>REC</v>
          </cell>
          <cell r="U1066" t="str">
            <v>PNP</v>
          </cell>
          <cell r="V1066" t="str">
            <v>RPN</v>
          </cell>
        </row>
        <row r="1067">
          <cell r="A1067" t="str">
            <v>IST</v>
          </cell>
          <cell r="B1067" t="str">
            <v>IST-1999-60002</v>
          </cell>
          <cell r="C1067" t="str">
            <v>1.1.2.-2.2.3.</v>
          </cell>
          <cell r="D1067" t="str">
            <v>Research Projects</v>
          </cell>
          <cell r="E1067" t="str">
            <v>Global Engineering and Manufacturing in Enterprise Networks</v>
          </cell>
          <cell r="F1067">
            <v>4633529</v>
          </cell>
          <cell r="G1067">
            <v>2444720</v>
          </cell>
          <cell r="H1067">
            <v>36524</v>
          </cell>
          <cell r="I1067">
            <v>8</v>
          </cell>
          <cell r="J1067">
            <v>1</v>
          </cell>
          <cell r="K1067" t="str">
            <v>Principal Contractor</v>
          </cell>
          <cell r="L1067" t="str">
            <v>EPM Technology AS</v>
          </cell>
          <cell r="M1067" t="str">
            <v>GRENSEVEIEN 107</v>
          </cell>
          <cell r="N1067" t="str">
            <v>603</v>
          </cell>
          <cell r="O1067" t="str">
            <v>OSLO</v>
          </cell>
          <cell r="P1067" t="str">
            <v>NO</v>
          </cell>
          <cell r="R1067">
            <v>764260</v>
          </cell>
          <cell r="S1067">
            <v>382130</v>
          </cell>
          <cell r="T1067" t="str">
            <v>OTH</v>
          </cell>
          <cell r="U1067" t="str">
            <v>PRC</v>
          </cell>
          <cell r="V1067" t="str">
            <v>BES</v>
          </cell>
        </row>
        <row r="1068">
          <cell r="A1068" t="str">
            <v>IST</v>
          </cell>
          <cell r="B1068" t="str">
            <v>IST-1999-70498</v>
          </cell>
          <cell r="C1068" t="str">
            <v>1.1.2.-5.1.1.</v>
          </cell>
          <cell r="D1068" t="str">
            <v>Combined Projects</v>
          </cell>
          <cell r="E1068" t="str">
            <v>Geographic Distribuited Information Tools and Services for the Mobile Information Society</v>
          </cell>
          <cell r="F1068">
            <v>956848</v>
          </cell>
          <cell r="G1068">
            <v>350959</v>
          </cell>
          <cell r="H1068">
            <v>36523</v>
          </cell>
          <cell r="I1068">
            <v>15</v>
          </cell>
          <cell r="J1068">
            <v>4</v>
          </cell>
          <cell r="K1068" t="str">
            <v>Prime Contractor</v>
          </cell>
          <cell r="L1068" t="str">
            <v>Fylkesmannen i Sogn og Fjordane</v>
          </cell>
          <cell r="M1068" t="str">
            <v>TINGHUSET</v>
          </cell>
          <cell r="N1068" t="str">
            <v>6861</v>
          </cell>
          <cell r="O1068" t="str">
            <v>LEIKANGER</v>
          </cell>
          <cell r="P1068" t="str">
            <v>NO</v>
          </cell>
          <cell r="R1068">
            <v>54281</v>
          </cell>
          <cell r="S1068">
            <v>18998</v>
          </cell>
          <cell r="T1068" t="str">
            <v>OTH</v>
          </cell>
          <cell r="U1068" t="str">
            <v>GOV</v>
          </cell>
          <cell r="V1068" t="str">
            <v>PUS</v>
          </cell>
        </row>
        <row r="1069">
          <cell r="A1069" t="str">
            <v>IST</v>
          </cell>
          <cell r="B1069" t="str">
            <v>IST-1999-70498</v>
          </cell>
          <cell r="C1069" t="str">
            <v>1.1.2.-5.1.1.</v>
          </cell>
          <cell r="D1069" t="str">
            <v>Combined Projects</v>
          </cell>
          <cell r="E1069" t="str">
            <v>Geographic Distribuited Information Tools and Services for the Mobile Information Society</v>
          </cell>
          <cell r="F1069">
            <v>956848</v>
          </cell>
          <cell r="G1069">
            <v>350959</v>
          </cell>
          <cell r="H1069">
            <v>36523</v>
          </cell>
          <cell r="I1069">
            <v>15</v>
          </cell>
          <cell r="K1069" t="str">
            <v>Assistant Contractor</v>
          </cell>
          <cell r="L1069" t="str">
            <v>Sogn og Fjordane fylkeskommune</v>
          </cell>
          <cell r="M1069" t="str">
            <v>FYLKESHUSET</v>
          </cell>
          <cell r="N1069" t="str">
            <v>6861</v>
          </cell>
          <cell r="O1069" t="str">
            <v>LEIKANGER</v>
          </cell>
          <cell r="P1069" t="str">
            <v>NO</v>
          </cell>
          <cell r="R1069">
            <v>54281</v>
          </cell>
          <cell r="S1069">
            <v>18998</v>
          </cell>
          <cell r="T1069" t="str">
            <v>OTH</v>
          </cell>
          <cell r="U1069" t="str">
            <v>GOV</v>
          </cell>
          <cell r="V1069" t="str">
            <v>PUS</v>
          </cell>
        </row>
        <row r="1070">
          <cell r="A1070" t="str">
            <v>IST</v>
          </cell>
          <cell r="B1070" t="str">
            <v>IST-1999-70498</v>
          </cell>
          <cell r="C1070" t="str">
            <v>1.1.2.-5.1.1.</v>
          </cell>
          <cell r="D1070" t="str">
            <v>Combined Projects</v>
          </cell>
          <cell r="E1070" t="str">
            <v>Geographic Distribuited Information Tools and Services for the Mobile Information Society</v>
          </cell>
          <cell r="F1070">
            <v>956848</v>
          </cell>
          <cell r="G1070">
            <v>350959</v>
          </cell>
          <cell r="H1070">
            <v>36523</v>
          </cell>
          <cell r="I1070">
            <v>15</v>
          </cell>
          <cell r="K1070" t="str">
            <v>Principal Contractor</v>
          </cell>
          <cell r="L1070" t="str">
            <v>Stiftinga Vestlandsforsking</v>
          </cell>
          <cell r="M1070" t="str">
            <v>STORHALLEN</v>
          </cell>
          <cell r="N1070" t="str">
            <v>6851</v>
          </cell>
          <cell r="O1070" t="str">
            <v>SOGNDAL</v>
          </cell>
          <cell r="P1070" t="str">
            <v>NO</v>
          </cell>
          <cell r="R1070">
            <v>99929</v>
          </cell>
          <cell r="S1070">
            <v>34975</v>
          </cell>
          <cell r="T1070" t="str">
            <v>OTH</v>
          </cell>
          <cell r="U1070" t="str">
            <v>PNP</v>
          </cell>
          <cell r="V1070" t="str">
            <v>PNP</v>
          </cell>
        </row>
        <row r="1071">
          <cell r="A1071" t="str">
            <v>IST</v>
          </cell>
          <cell r="B1071" t="str">
            <v>IST-1999-70498</v>
          </cell>
          <cell r="C1071" t="str">
            <v>1.1.2.-5.1.1.</v>
          </cell>
          <cell r="D1071" t="str">
            <v>Combined Projects</v>
          </cell>
          <cell r="E1071" t="str">
            <v>Geographic Distribuited Information Tools and Services for the Mobile Information Society</v>
          </cell>
          <cell r="F1071">
            <v>956848</v>
          </cell>
          <cell r="G1071">
            <v>350959</v>
          </cell>
          <cell r="H1071">
            <v>36523</v>
          </cell>
          <cell r="I1071">
            <v>15</v>
          </cell>
          <cell r="K1071" t="str">
            <v>Principal Contractor</v>
          </cell>
          <cell r="L1071" t="str">
            <v>Telenor Research &amp; Development</v>
          </cell>
          <cell r="M1071" t="str">
            <v>ST. OLAVS PL. UNIVERSITETSGT 2</v>
          </cell>
          <cell r="N1071" t="str">
            <v>130</v>
          </cell>
          <cell r="O1071" t="str">
            <v>OSLO</v>
          </cell>
          <cell r="P1071" t="str">
            <v>NO</v>
          </cell>
          <cell r="R1071">
            <v>40948</v>
          </cell>
          <cell r="S1071">
            <v>14331</v>
          </cell>
          <cell r="T1071" t="str">
            <v>OTH</v>
          </cell>
          <cell r="U1071" t="str">
            <v>PRC</v>
          </cell>
          <cell r="V1071" t="str">
            <v>BES</v>
          </cell>
        </row>
        <row r="1072">
          <cell r="A1072" t="str">
            <v>IST</v>
          </cell>
          <cell r="B1072" t="str">
            <v>IST-1999-71228</v>
          </cell>
          <cell r="C1072" t="str">
            <v>1.1.2.-1.5.1.</v>
          </cell>
          <cell r="D1072" t="str">
            <v>Demonstration Projects</v>
          </cell>
          <cell r="E1072" t="str">
            <v>Forest environmental monitoring and management system - demonstration</v>
          </cell>
          <cell r="F1072">
            <v>567879</v>
          </cell>
          <cell r="G1072">
            <v>373627</v>
          </cell>
          <cell r="H1072">
            <v>36523</v>
          </cell>
          <cell r="I1072">
            <v>10</v>
          </cell>
          <cell r="J1072">
            <v>1</v>
          </cell>
          <cell r="K1072" t="str">
            <v>Prime Contractor</v>
          </cell>
          <cell r="L1072" t="str">
            <v>NORWEGIAN COMPUTING CENTER</v>
          </cell>
          <cell r="M1072" t="str">
            <v>GAUSTADALLEEN 23</v>
          </cell>
          <cell r="N1072" t="str">
            <v>0314</v>
          </cell>
          <cell r="O1072" t="str">
            <v>OSLO</v>
          </cell>
          <cell r="P1072" t="str">
            <v>NO</v>
          </cell>
          <cell r="Q1072" t="str">
            <v>N/A</v>
          </cell>
          <cell r="R1072">
            <v>27064</v>
          </cell>
          <cell r="S1072">
            <v>9472</v>
          </cell>
          <cell r="T1072" t="str">
            <v>OTH</v>
          </cell>
          <cell r="U1072" t="str">
            <v>PNP</v>
          </cell>
          <cell r="V1072" t="str">
            <v>PNP</v>
          </cell>
        </row>
        <row r="1073">
          <cell r="A1073" t="str">
            <v>IST</v>
          </cell>
          <cell r="B1073" t="str">
            <v>IST-2000-28121</v>
          </cell>
          <cell r="C1073" t="str">
            <v>IST-2000-1.4.1</v>
          </cell>
          <cell r="D1073" t="str">
            <v>Research Projects</v>
          </cell>
          <cell r="E1073" t="str">
            <v>Social Learning on Environmental issues with the Interactive Information and Communication Technologies</v>
          </cell>
          <cell r="F1073">
            <v>1626542</v>
          </cell>
          <cell r="G1073">
            <v>1287107</v>
          </cell>
          <cell r="H1073">
            <v>37155</v>
          </cell>
          <cell r="I1073">
            <v>11</v>
          </cell>
          <cell r="J1073">
            <v>1</v>
          </cell>
          <cell r="K1073" t="str">
            <v>Principal Contractor</v>
          </cell>
          <cell r="L1073" t="str">
            <v>HAVFORSKNINGSINSTITUTTET</v>
          </cell>
          <cell r="M1073" t="str">
            <v>NORDNESGT 50</v>
          </cell>
          <cell r="N1073" t="str">
            <v>5817</v>
          </cell>
          <cell r="O1073" t="str">
            <v>BERGEN</v>
          </cell>
          <cell r="P1073" t="str">
            <v>NO</v>
          </cell>
          <cell r="R1073">
            <v>124600</v>
          </cell>
          <cell r="S1073">
            <v>62300</v>
          </cell>
          <cell r="T1073" t="str">
            <v>REC</v>
          </cell>
          <cell r="U1073" t="str">
            <v>GOV</v>
          </cell>
          <cell r="V1073" t="str">
            <v>RPU</v>
          </cell>
        </row>
        <row r="1074">
          <cell r="A1074" t="str">
            <v>IST</v>
          </cell>
          <cell r="B1074" t="str">
            <v>IST-2000-28557</v>
          </cell>
          <cell r="C1074" t="str">
            <v>IST-2000-4.2.4</v>
          </cell>
          <cell r="D1074" t="str">
            <v>Research Projects</v>
          </cell>
          <cell r="E1074" t="str">
            <v>Switching Technologies for Optically Labeled Signals</v>
          </cell>
          <cell r="F1074">
            <v>6665274</v>
          </cell>
          <cell r="G1074">
            <v>4199785</v>
          </cell>
          <cell r="H1074">
            <v>37204</v>
          </cell>
          <cell r="I1074">
            <v>8</v>
          </cell>
          <cell r="J1074">
            <v>1</v>
          </cell>
          <cell r="K1074" t="str">
            <v>Principal Contractor</v>
          </cell>
          <cell r="L1074" t="str">
            <v>TELENOR COMMUNICATION AS</v>
          </cell>
          <cell r="M1074" t="str">
            <v>INSTITUTTVEIEN 23</v>
          </cell>
          <cell r="N1074" t="str">
            <v>2027</v>
          </cell>
          <cell r="O1074" t="str">
            <v>KJELLER</v>
          </cell>
          <cell r="P1074" t="str">
            <v>NO</v>
          </cell>
          <cell r="R1074">
            <v>1216116</v>
          </cell>
          <cell r="S1074">
            <v>608058</v>
          </cell>
          <cell r="T1074" t="str">
            <v>OTH</v>
          </cell>
          <cell r="U1074" t="str">
            <v>PRC</v>
          </cell>
          <cell r="V1074" t="str">
            <v>BES</v>
          </cell>
        </row>
        <row r="1075">
          <cell r="A1075" t="str">
            <v>IST</v>
          </cell>
          <cell r="B1075" t="str">
            <v>IST-2000-29280</v>
          </cell>
          <cell r="C1075" t="str">
            <v>IST-2000-2.1.2</v>
          </cell>
          <cell r="D1075" t="str">
            <v>Research Projects</v>
          </cell>
          <cell r="E1075" t="str">
            <v>Web-enabled Information Services for Engineering</v>
          </cell>
          <cell r="F1075">
            <v>3823431</v>
          </cell>
          <cell r="G1075">
            <v>2148124</v>
          </cell>
          <cell r="H1075">
            <v>37155</v>
          </cell>
          <cell r="I1075">
            <v>10</v>
          </cell>
          <cell r="J1075">
            <v>1</v>
          </cell>
          <cell r="K1075" t="str">
            <v>Principal Contractor</v>
          </cell>
          <cell r="L1075" t="str">
            <v>NORWEGIAN COMPUTING CENTER</v>
          </cell>
          <cell r="P1075" t="str">
            <v>NO</v>
          </cell>
          <cell r="R1075">
            <v>452819</v>
          </cell>
          <cell r="S1075">
            <v>226409</v>
          </cell>
          <cell r="T1075" t="str">
            <v>REC</v>
          </cell>
          <cell r="U1075" t="str">
            <v>PNP</v>
          </cell>
          <cell r="V1075" t="str">
            <v>RPN</v>
          </cell>
        </row>
        <row r="1076">
          <cell r="A1076" t="str">
            <v>IST</v>
          </cell>
          <cell r="B1076" t="str">
            <v>IST-2001-32059</v>
          </cell>
          <cell r="C1076" t="str">
            <v>IST-2000-2.1.6</v>
          </cell>
          <cell r="D1076" t="str">
            <v>Classical Accompanying Measures</v>
          </cell>
          <cell r="E1076" t="str">
            <v>Global Education in Manufacturing - EUROPE</v>
          </cell>
          <cell r="F1076">
            <v>1222320</v>
          </cell>
          <cell r="G1076">
            <v>899647</v>
          </cell>
          <cell r="H1076">
            <v>37189</v>
          </cell>
          <cell r="I1076">
            <v>6</v>
          </cell>
          <cell r="J1076">
            <v>1</v>
          </cell>
          <cell r="K1076" t="str">
            <v>Prime Contractor</v>
          </cell>
          <cell r="L1076" t="str">
            <v>SINTEF</v>
          </cell>
          <cell r="M1076" t="str">
            <v>STRINDV. 4</v>
          </cell>
          <cell r="N1076" t="str">
            <v>7465</v>
          </cell>
          <cell r="O1076" t="str">
            <v>TRONDHEIM N/A</v>
          </cell>
          <cell r="P1076" t="str">
            <v>NO</v>
          </cell>
          <cell r="R1076">
            <v>418025</v>
          </cell>
          <cell r="S1076">
            <v>250815</v>
          </cell>
          <cell r="T1076" t="str">
            <v>REC</v>
          </cell>
          <cell r="U1076" t="str">
            <v>PNP</v>
          </cell>
          <cell r="V1076" t="str">
            <v>RPN</v>
          </cell>
        </row>
        <row r="1077">
          <cell r="A1077" t="str">
            <v>IST</v>
          </cell>
          <cell r="B1077" t="str">
            <v>IST-2001-32125</v>
          </cell>
          <cell r="C1077" t="str">
            <v>IST-2001-4.5.2</v>
          </cell>
          <cell r="D1077" t="str">
            <v>Research Projects</v>
          </cell>
          <cell r="E1077" t="str">
            <v>Flexible Convergence of Wireless Standards and Services</v>
          </cell>
          <cell r="F1077">
            <v>4667306</v>
          </cell>
          <cell r="G1077">
            <v>2863003</v>
          </cell>
          <cell r="H1077">
            <v>37244</v>
          </cell>
          <cell r="I1077">
            <v>8</v>
          </cell>
          <cell r="J1077">
            <v>1</v>
          </cell>
          <cell r="K1077" t="str">
            <v>Principal Contractor</v>
          </cell>
          <cell r="L1077" t="str">
            <v>TELENOR COMMUNICATION AS</v>
          </cell>
          <cell r="M1077" t="str">
            <v>INSTITUTTVEIEN 23</v>
          </cell>
          <cell r="N1077" t="str">
            <v>2027</v>
          </cell>
          <cell r="O1077" t="str">
            <v>KJELLER</v>
          </cell>
          <cell r="P1077" t="str">
            <v>NO</v>
          </cell>
          <cell r="R1077">
            <v>598678</v>
          </cell>
          <cell r="S1077">
            <v>299339</v>
          </cell>
          <cell r="T1077" t="str">
            <v>OTH</v>
          </cell>
          <cell r="U1077" t="str">
            <v>PRC</v>
          </cell>
          <cell r="V1077" t="str">
            <v>BES</v>
          </cell>
        </row>
        <row r="1078">
          <cell r="A1078" t="str">
            <v>IST</v>
          </cell>
          <cell r="B1078" t="str">
            <v>IST-2001-32753</v>
          </cell>
          <cell r="C1078" t="str">
            <v>IST-2001-4.7.3</v>
          </cell>
          <cell r="D1078" t="str">
            <v>Classical Accompanying Measures</v>
          </cell>
          <cell r="E1078" t="str">
            <v>Competence Centre for Microactuators and Non Silicon Microsystems</v>
          </cell>
          <cell r="F1078">
            <v>2318605</v>
          </cell>
          <cell r="G1078">
            <v>1090000</v>
          </cell>
          <cell r="H1078">
            <v>37237</v>
          </cell>
          <cell r="I1078">
            <v>3</v>
          </cell>
          <cell r="J1078">
            <v>1</v>
          </cell>
          <cell r="K1078" t="str">
            <v>Principal Contractor</v>
          </cell>
          <cell r="L1078" t="str">
            <v>SINTEF</v>
          </cell>
          <cell r="M1078" t="str">
            <v>FORSKNINGSVN. 1</v>
          </cell>
          <cell r="N1078" t="str">
            <v>0314</v>
          </cell>
          <cell r="O1078" t="str">
            <v>OSLO</v>
          </cell>
          <cell r="P1078" t="str">
            <v>NO</v>
          </cell>
          <cell r="Q1078" t="str">
            <v>N/A</v>
          </cell>
          <cell r="R1078">
            <v>559925</v>
          </cell>
          <cell r="S1078">
            <v>326600</v>
          </cell>
          <cell r="T1078" t="str">
            <v>REC</v>
          </cell>
          <cell r="U1078" t="str">
            <v>PNP</v>
          </cell>
          <cell r="V1078" t="str">
            <v>RPN</v>
          </cell>
        </row>
        <row r="1079">
          <cell r="A1079" t="str">
            <v>IST</v>
          </cell>
          <cell r="B1079" t="str">
            <v>IST-2001-33017</v>
          </cell>
          <cell r="C1079" t="str">
            <v>IST-2000-8.1.2</v>
          </cell>
          <cell r="D1079" t="str">
            <v>Thematic Network</v>
          </cell>
          <cell r="E1079" t="str">
            <v>Wide Open Network for Development and Research in Maritime Industries</v>
          </cell>
          <cell r="F1079">
            <v>1500000</v>
          </cell>
          <cell r="G1079">
            <v>1500000</v>
          </cell>
          <cell r="H1079">
            <v>37155</v>
          </cell>
          <cell r="I1079">
            <v>30</v>
          </cell>
          <cell r="J1079">
            <v>1</v>
          </cell>
          <cell r="K1079" t="str">
            <v>Member</v>
          </cell>
          <cell r="L1079" t="str">
            <v>DET NORSKE VERITAS AS</v>
          </cell>
          <cell r="M1079" t="str">
            <v>VERITASVN. 1</v>
          </cell>
          <cell r="N1079" t="str">
            <v>1322</v>
          </cell>
          <cell r="O1079" t="str">
            <v>HOEVIK</v>
          </cell>
          <cell r="P1079" t="str">
            <v>NO</v>
          </cell>
          <cell r="Q1079" t="str">
            <v>N/A</v>
          </cell>
          <cell r="R1079">
            <v>36000</v>
          </cell>
          <cell r="S1079">
            <v>36000</v>
          </cell>
          <cell r="T1079" t="str">
            <v>OTH</v>
          </cell>
          <cell r="U1079" t="str">
            <v>PRC</v>
          </cell>
          <cell r="V1079" t="str">
            <v>BES</v>
          </cell>
        </row>
        <row r="1080">
          <cell r="A1080" t="str">
            <v>IST</v>
          </cell>
          <cell r="B1080" t="str">
            <v>IST-2001-33029</v>
          </cell>
          <cell r="C1080" t="str">
            <v>IST-2000-8.1.6</v>
          </cell>
          <cell r="D1080" t="str">
            <v>Classical Accompanying Measures</v>
          </cell>
          <cell r="E1080" t="str">
            <v>Europe Canada cooperation in the areas of the IST Programme</v>
          </cell>
          <cell r="F1080">
            <v>1241891</v>
          </cell>
          <cell r="G1080">
            <v>449963</v>
          </cell>
          <cell r="H1080">
            <v>37299</v>
          </cell>
          <cell r="I1080">
            <v>12</v>
          </cell>
          <cell r="J1080">
            <v>1</v>
          </cell>
          <cell r="K1080" t="str">
            <v>Principal Contractor</v>
          </cell>
          <cell r="L1080" t="str">
            <v>SINTEF</v>
          </cell>
          <cell r="M1080" t="str">
            <v>STRINDV. 4</v>
          </cell>
          <cell r="N1080" t="str">
            <v>7465</v>
          </cell>
          <cell r="O1080" t="str">
            <v>TRONDHEIM N/A</v>
          </cell>
          <cell r="P1080" t="str">
            <v>NO</v>
          </cell>
          <cell r="R1080">
            <v>38899</v>
          </cell>
          <cell r="S1080">
            <v>38899</v>
          </cell>
          <cell r="T1080" t="str">
            <v>REC</v>
          </cell>
          <cell r="U1080" t="str">
            <v>PNP</v>
          </cell>
          <cell r="V1080" t="str">
            <v>RPN</v>
          </cell>
        </row>
        <row r="1081">
          <cell r="A1081" t="str">
            <v>IST</v>
          </cell>
          <cell r="B1081" t="str">
            <v>IST-2001-33387</v>
          </cell>
          <cell r="C1081" t="str">
            <v>IST-2001-5.1.4</v>
          </cell>
          <cell r="D1081" t="str">
            <v>Research Projects</v>
          </cell>
          <cell r="E1081" t="str">
            <v>Dependability Enhanced Distributed System and Software Architecture with Commercial PCs for Use in Safety-Related Applications</v>
          </cell>
          <cell r="F1081">
            <v>1684411</v>
          </cell>
          <cell r="G1081">
            <v>1016001</v>
          </cell>
          <cell r="H1081">
            <v>37244</v>
          </cell>
          <cell r="I1081">
            <v>6</v>
          </cell>
          <cell r="J1081">
            <v>1</v>
          </cell>
          <cell r="K1081" t="str">
            <v>Principal Contractor</v>
          </cell>
          <cell r="L1081" t="str">
            <v>DET NORSKE VERITAS AS</v>
          </cell>
          <cell r="M1081" t="str">
            <v>VERITASVEIEN 1</v>
          </cell>
          <cell r="N1081" t="str">
            <v>1363</v>
          </cell>
          <cell r="O1081" t="str">
            <v>HOEVIK</v>
          </cell>
          <cell r="P1081" t="str">
            <v>NO</v>
          </cell>
          <cell r="R1081">
            <v>207581</v>
          </cell>
          <cell r="S1081">
            <v>103790</v>
          </cell>
          <cell r="T1081" t="str">
            <v>OTH</v>
          </cell>
          <cell r="U1081" t="str">
            <v>PRC</v>
          </cell>
          <cell r="V1081" t="str">
            <v>BES</v>
          </cell>
        </row>
        <row r="1082">
          <cell r="A1082" t="str">
            <v>IST</v>
          </cell>
          <cell r="B1082" t="str">
            <v>IST-2001-33439</v>
          </cell>
          <cell r="C1082" t="str">
            <v>IST-2001-1.1.3</v>
          </cell>
          <cell r="D1082" t="str">
            <v>Classical Accompanying Measures</v>
          </cell>
          <cell r="E1082" t="str">
            <v>The Screening Mammography Soft-Copy Reading Trial</v>
          </cell>
          <cell r="F1082">
            <v>2580762</v>
          </cell>
          <cell r="G1082">
            <v>1700000</v>
          </cell>
          <cell r="H1082">
            <v>37316</v>
          </cell>
          <cell r="I1082">
            <v>9</v>
          </cell>
          <cell r="J1082">
            <v>1</v>
          </cell>
          <cell r="K1082" t="str">
            <v>Member</v>
          </cell>
          <cell r="L1082" t="str">
            <v>TROMSOE UNIVERSITY HOSPITAL</v>
          </cell>
          <cell r="N1082" t="str">
            <v>9038</v>
          </cell>
          <cell r="O1082" t="str">
            <v>TROMSOE</v>
          </cell>
          <cell r="P1082" t="str">
            <v>NO</v>
          </cell>
          <cell r="Q1082" t="str">
            <v>N/A</v>
          </cell>
          <cell r="R1082">
            <v>237895</v>
          </cell>
          <cell r="S1082">
            <v>162245</v>
          </cell>
          <cell r="T1082" t="str">
            <v>OTH</v>
          </cell>
          <cell r="U1082" t="str">
            <v>GOV</v>
          </cell>
          <cell r="V1082" t="str">
            <v>PUS</v>
          </cell>
        </row>
        <row r="1083">
          <cell r="A1083" t="str">
            <v>IST</v>
          </cell>
          <cell r="B1083" t="str">
            <v>IST-2001-34124</v>
          </cell>
          <cell r="C1083" t="str">
            <v>IST-2001-6.2.3</v>
          </cell>
          <cell r="D1083" t="str">
            <v>Research Projects</v>
          </cell>
          <cell r="E1083" t="str">
            <v>CONVOLUTION AER VISION ARCHITECTURE FOR REAL-TIME</v>
          </cell>
          <cell r="F1083">
            <v>1967991</v>
          </cell>
          <cell r="G1083">
            <v>1225000</v>
          </cell>
          <cell r="H1083">
            <v>37382</v>
          </cell>
          <cell r="I1083">
            <v>4</v>
          </cell>
          <cell r="J1083">
            <v>1</v>
          </cell>
          <cell r="K1083" t="str">
            <v>Principal Contractor</v>
          </cell>
          <cell r="L1083" t="str">
            <v>University of Oslo</v>
          </cell>
          <cell r="M1083" t="str">
            <v>PROBLEMVEIEN 7</v>
          </cell>
          <cell r="N1083" t="str">
            <v>0316</v>
          </cell>
          <cell r="O1083" t="str">
            <v>OSLO</v>
          </cell>
          <cell r="P1083" t="str">
            <v>NO</v>
          </cell>
          <cell r="Q1083" t="str">
            <v>N/A</v>
          </cell>
          <cell r="R1083">
            <v>491988</v>
          </cell>
          <cell r="S1083">
            <v>491988</v>
          </cell>
          <cell r="T1083" t="str">
            <v>HES</v>
          </cell>
          <cell r="U1083" t="str">
            <v>GOV</v>
          </cell>
          <cell r="V1083" t="str">
            <v>HES</v>
          </cell>
        </row>
        <row r="1084">
          <cell r="A1084" t="str">
            <v>IST</v>
          </cell>
          <cell r="B1084" t="str">
            <v>IST-2001-34154</v>
          </cell>
          <cell r="C1084" t="str">
            <v>IST-2001-1.4.1</v>
          </cell>
          <cell r="D1084" t="str">
            <v>Classical Accompanying Measures</v>
          </cell>
          <cell r="E1084" t="str">
            <v>APNEE Take Up - Trials</v>
          </cell>
          <cell r="F1084">
            <v>2306626</v>
          </cell>
          <cell r="G1084">
            <v>1400000</v>
          </cell>
          <cell r="H1084">
            <v>37329</v>
          </cell>
          <cell r="I1084">
            <v>18</v>
          </cell>
          <cell r="J1084">
            <v>2</v>
          </cell>
          <cell r="K1084" t="str">
            <v>Principal Contractor</v>
          </cell>
          <cell r="L1084" t="str">
            <v>INTERCONSULT NORGIT AS</v>
          </cell>
          <cell r="M1084" t="str">
            <v>BRYGGERIVEIEN 2</v>
          </cell>
          <cell r="N1084" t="str">
            <v>1601</v>
          </cell>
          <cell r="O1084" t="str">
            <v>FREDRIKSTAD</v>
          </cell>
          <cell r="P1084" t="str">
            <v>NO</v>
          </cell>
          <cell r="Q1084" t="str">
            <v>N/A</v>
          </cell>
          <cell r="R1084">
            <v>214785</v>
          </cell>
          <cell r="S1084">
            <v>118739</v>
          </cell>
          <cell r="T1084" t="str">
            <v>OTH</v>
          </cell>
          <cell r="U1084" t="str">
            <v>PRC</v>
          </cell>
          <cell r="V1084" t="str">
            <v>BES</v>
          </cell>
        </row>
        <row r="1085">
          <cell r="A1085" t="str">
            <v>IST</v>
          </cell>
          <cell r="B1085" t="str">
            <v>IST-2001-34154</v>
          </cell>
          <cell r="C1085" t="str">
            <v>IST-2001-1.4.1</v>
          </cell>
          <cell r="D1085" t="str">
            <v>Classical Accompanying Measures</v>
          </cell>
          <cell r="E1085" t="str">
            <v>APNEE Take Up - Trials</v>
          </cell>
          <cell r="F1085">
            <v>2306626</v>
          </cell>
          <cell r="G1085">
            <v>1400000</v>
          </cell>
          <cell r="H1085">
            <v>37329</v>
          </cell>
          <cell r="I1085">
            <v>18</v>
          </cell>
          <cell r="K1085" t="str">
            <v>Member</v>
          </cell>
          <cell r="L1085" t="str">
            <v>STATENS FORURENSNINGSTILSYN</v>
          </cell>
          <cell r="M1085" t="str">
            <v>STATENS HUS</v>
          </cell>
          <cell r="N1085" t="str">
            <v>3708</v>
          </cell>
          <cell r="O1085" t="str">
            <v>SKIEN</v>
          </cell>
          <cell r="P1085" t="str">
            <v>NO</v>
          </cell>
          <cell r="Q1085" t="str">
            <v>N/A</v>
          </cell>
          <cell r="R1085">
            <v>63324</v>
          </cell>
          <cell r="S1085">
            <v>36881</v>
          </cell>
          <cell r="T1085" t="str">
            <v>OTH</v>
          </cell>
          <cell r="U1085" t="str">
            <v>GOV</v>
          </cell>
          <cell r="V1085" t="str">
            <v>PUS</v>
          </cell>
        </row>
        <row r="1086">
          <cell r="A1086" t="str">
            <v>IST</v>
          </cell>
          <cell r="B1086" t="str">
            <v>IST-2001-34229</v>
          </cell>
          <cell r="C1086" t="str">
            <v>IST-2001-8.1.3</v>
          </cell>
          <cell r="D1086" t="str">
            <v>Thematic Network</v>
          </cell>
          <cell r="E1086" t="str">
            <v>Unified Enterprise Modelling Language</v>
          </cell>
          <cell r="F1086">
            <v>892682</v>
          </cell>
          <cell r="G1086">
            <v>892682</v>
          </cell>
          <cell r="H1086">
            <v>37315</v>
          </cell>
          <cell r="I1086">
            <v>8</v>
          </cell>
          <cell r="J1086">
            <v>1</v>
          </cell>
          <cell r="K1086" t="str">
            <v>Prime Contractor</v>
          </cell>
          <cell r="L1086" t="str">
            <v>COMPUTAS AS</v>
          </cell>
          <cell r="M1086" t="str">
            <v>VOLLSVEIEN 9</v>
          </cell>
          <cell r="N1086" t="str">
            <v>1327</v>
          </cell>
          <cell r="O1086" t="str">
            <v>LYSAKER</v>
          </cell>
          <cell r="P1086" t="str">
            <v>NO</v>
          </cell>
          <cell r="R1086">
            <v>275505</v>
          </cell>
          <cell r="S1086">
            <v>275505</v>
          </cell>
          <cell r="T1086" t="str">
            <v>IND</v>
          </cell>
          <cell r="U1086" t="str">
            <v>PRC</v>
          </cell>
          <cell r="V1086" t="str">
            <v>BES</v>
          </cell>
        </row>
        <row r="1087">
          <cell r="A1087" t="str">
            <v>IST</v>
          </cell>
          <cell r="B1087" t="str">
            <v>IST-2001-34344</v>
          </cell>
          <cell r="C1087" t="str">
            <v>IST-2001-4.5.3</v>
          </cell>
          <cell r="D1087" t="str">
            <v>Research Projects</v>
          </cell>
          <cell r="E1087" t="str">
            <v>Satellite Broadband Multimedia System for IPv6</v>
          </cell>
          <cell r="F1087">
            <v>4992020</v>
          </cell>
          <cell r="G1087">
            <v>2496007</v>
          </cell>
          <cell r="H1087">
            <v>37315</v>
          </cell>
          <cell r="I1087">
            <v>7</v>
          </cell>
          <cell r="J1087">
            <v>1</v>
          </cell>
          <cell r="K1087" t="str">
            <v>Principal Contractor</v>
          </cell>
          <cell r="L1087" t="str">
            <v>SINTEF</v>
          </cell>
          <cell r="M1087" t="str">
            <v>STRINDV. 4</v>
          </cell>
          <cell r="N1087" t="str">
            <v>7465</v>
          </cell>
          <cell r="O1087" t="str">
            <v>TRONDHEIM N/A</v>
          </cell>
          <cell r="P1087" t="str">
            <v>NO</v>
          </cell>
          <cell r="R1087">
            <v>829171</v>
          </cell>
          <cell r="S1087">
            <v>414585</v>
          </cell>
          <cell r="T1087" t="str">
            <v>REC</v>
          </cell>
          <cell r="U1087" t="str">
            <v>PNP</v>
          </cell>
          <cell r="V1087" t="str">
            <v>RPN</v>
          </cell>
        </row>
        <row r="1088">
          <cell r="A1088" t="str">
            <v>IST</v>
          </cell>
          <cell r="B1088" t="str">
            <v>IST-2001-34386</v>
          </cell>
          <cell r="C1088" t="str">
            <v>IST-2001-5.1.3</v>
          </cell>
          <cell r="D1088" t="str">
            <v>Research Projects</v>
          </cell>
          <cell r="E1088" t="str">
            <v>BRinging Innovative Developments for GEographic Information Technology</v>
          </cell>
          <cell r="F1088">
            <v>7485979</v>
          </cell>
          <cell r="G1088">
            <v>4000000</v>
          </cell>
          <cell r="H1088">
            <v>37342</v>
          </cell>
          <cell r="I1088">
            <v>13</v>
          </cell>
          <cell r="J1088">
            <v>1</v>
          </cell>
          <cell r="K1088" t="str">
            <v>Principal Contractor</v>
          </cell>
          <cell r="L1088" t="str">
            <v>HAVFORSKNINGSINSTITUTTET</v>
          </cell>
          <cell r="M1088" t="str">
            <v>NORDNESGT 50</v>
          </cell>
          <cell r="N1088" t="str">
            <v>5817</v>
          </cell>
          <cell r="O1088" t="str">
            <v>BERGEN</v>
          </cell>
          <cell r="P1088" t="str">
            <v>NO</v>
          </cell>
          <cell r="R1088">
            <v>397728</v>
          </cell>
          <cell r="S1088">
            <v>198864</v>
          </cell>
          <cell r="T1088" t="str">
            <v>REC</v>
          </cell>
          <cell r="U1088" t="str">
            <v>GOV</v>
          </cell>
          <cell r="V1088" t="str">
            <v>RPU</v>
          </cell>
        </row>
        <row r="1089">
          <cell r="A1089" t="str">
            <v>IST</v>
          </cell>
          <cell r="B1089" t="str">
            <v>IST-2001-34910</v>
          </cell>
          <cell r="C1089" t="str">
            <v>IST-2001-8.1.2</v>
          </cell>
          <cell r="D1089" t="str">
            <v>Thematic Network</v>
          </cell>
          <cell r="E1089" t="str">
            <v>iTrust: Working Group on Trust Management in Dynamic Open Systems</v>
          </cell>
          <cell r="F1089">
            <v>400000</v>
          </cell>
          <cell r="G1089">
            <v>400000</v>
          </cell>
          <cell r="H1089">
            <v>37466</v>
          </cell>
          <cell r="I1089">
            <v>18</v>
          </cell>
          <cell r="J1089">
            <v>1</v>
          </cell>
          <cell r="K1089" t="str">
            <v>Principal Contractor</v>
          </cell>
          <cell r="L1089" t="str">
            <v>SINTEF</v>
          </cell>
          <cell r="M1089" t="str">
            <v>FORSKNINGSVN. 1</v>
          </cell>
          <cell r="N1089" t="str">
            <v>0314</v>
          </cell>
          <cell r="O1089" t="str">
            <v>OSLO</v>
          </cell>
          <cell r="P1089" t="str">
            <v>NO</v>
          </cell>
          <cell r="Q1089" t="str">
            <v>N/A</v>
          </cell>
          <cell r="R1089">
            <v>11215</v>
          </cell>
          <cell r="S1089">
            <v>11215</v>
          </cell>
          <cell r="T1089" t="str">
            <v>REC</v>
          </cell>
          <cell r="U1089" t="str">
            <v>PNP</v>
          </cell>
          <cell r="V1089" t="str">
            <v>RPN</v>
          </cell>
        </row>
        <row r="1090">
          <cell r="A1090" t="str">
            <v>IST</v>
          </cell>
          <cell r="B1090" t="str">
            <v>IST-2001-35512</v>
          </cell>
          <cell r="C1090" t="str">
            <v>IST-2001-6.1.1</v>
          </cell>
          <cell r="D1090" t="str">
            <v>Research Projects</v>
          </cell>
          <cell r="E1090" t="str">
            <v>Intersection algorithms for geometry based IT-applications using approximate algebraic methods</v>
          </cell>
          <cell r="F1090">
            <v>2296342</v>
          </cell>
          <cell r="G1090">
            <v>1500000</v>
          </cell>
          <cell r="H1090">
            <v>37435</v>
          </cell>
          <cell r="I1090">
            <v>7</v>
          </cell>
          <cell r="J1090">
            <v>1</v>
          </cell>
          <cell r="K1090" t="str">
            <v>Prime Contractor</v>
          </cell>
          <cell r="L1090" t="str">
            <v>University of Oslo</v>
          </cell>
          <cell r="M1090" t="str">
            <v>PROBLEMVEIEN 7</v>
          </cell>
          <cell r="N1090" t="str">
            <v>0316</v>
          </cell>
          <cell r="O1090" t="str">
            <v>OSLO</v>
          </cell>
          <cell r="P1090" t="str">
            <v>NO</v>
          </cell>
          <cell r="Q1090" t="str">
            <v>N/A</v>
          </cell>
          <cell r="R1090">
            <v>223210</v>
          </cell>
          <cell r="S1090">
            <v>223210</v>
          </cell>
          <cell r="T1090" t="str">
            <v>HES</v>
          </cell>
          <cell r="U1090" t="str">
            <v>GOV</v>
          </cell>
          <cell r="V1090" t="str">
            <v>HES</v>
          </cell>
        </row>
        <row r="1091">
          <cell r="A1091" t="str">
            <v>IST</v>
          </cell>
          <cell r="B1091" t="str">
            <v>IST-2001-37258</v>
          </cell>
          <cell r="C1091" t="str">
            <v>IST-2002-2.1.2</v>
          </cell>
          <cell r="D1091" t="str">
            <v>Thematic Network</v>
          </cell>
          <cell r="E1091" t="str">
            <v>AGRI-FOOD ROADMAP. A vision and workplan to implement future RTD trends fro the transformation of agri-food industries into digital companies.</v>
          </cell>
          <cell r="F1091">
            <v>428582</v>
          </cell>
          <cell r="G1091">
            <v>399992</v>
          </cell>
          <cell r="H1091">
            <v>37419</v>
          </cell>
          <cell r="I1091">
            <v>18</v>
          </cell>
          <cell r="J1091">
            <v>1</v>
          </cell>
          <cell r="K1091" t="str">
            <v>Member</v>
          </cell>
          <cell r="L1091" t="str">
            <v>SINTEF</v>
          </cell>
          <cell r="M1091" t="str">
            <v>STRINDV. 4</v>
          </cell>
          <cell r="N1091" t="str">
            <v>7465</v>
          </cell>
          <cell r="O1091" t="str">
            <v>TRONDHEIM N/A</v>
          </cell>
          <cell r="P1091" t="str">
            <v>NO</v>
          </cell>
          <cell r="R1091">
            <v>20892</v>
          </cell>
          <cell r="S1091">
            <v>20892</v>
          </cell>
          <cell r="T1091" t="str">
            <v>REC</v>
          </cell>
          <cell r="U1091" t="str">
            <v>PNP</v>
          </cell>
          <cell r="V1091" t="str">
            <v>RPN</v>
          </cell>
        </row>
        <row r="1092">
          <cell r="A1092" t="str">
            <v>IST</v>
          </cell>
          <cell r="B1092" t="str">
            <v>IST-2001-37368</v>
          </cell>
          <cell r="C1092" t="str">
            <v>IST-2002-2.1.2</v>
          </cell>
          <cell r="D1092" t="str">
            <v>Thematic Network</v>
          </cell>
          <cell r="E1092" t="str">
            <v>Interoperability Developments for Enterprise Application and Software - Roadmaps</v>
          </cell>
          <cell r="F1092">
            <v>399993</v>
          </cell>
          <cell r="G1092">
            <v>399993</v>
          </cell>
          <cell r="H1092">
            <v>37419</v>
          </cell>
          <cell r="I1092">
            <v>12</v>
          </cell>
          <cell r="J1092">
            <v>1</v>
          </cell>
          <cell r="K1092" t="str">
            <v>Principal Contractor</v>
          </cell>
          <cell r="L1092" t="str">
            <v>COMPUTAS AS</v>
          </cell>
          <cell r="M1092" t="str">
            <v>VOLLSVEIEN 9</v>
          </cell>
          <cell r="N1092" t="str">
            <v>1327</v>
          </cell>
          <cell r="O1092" t="str">
            <v>LYSAKER</v>
          </cell>
          <cell r="P1092" t="str">
            <v>NO</v>
          </cell>
          <cell r="R1092">
            <v>36960</v>
          </cell>
          <cell r="S1092">
            <v>36960</v>
          </cell>
          <cell r="T1092" t="str">
            <v>IND</v>
          </cell>
          <cell r="U1092" t="str">
            <v>PRC</v>
          </cell>
          <cell r="V1092" t="str">
            <v>BES</v>
          </cell>
        </row>
        <row r="1093">
          <cell r="A1093" t="str">
            <v>IST</v>
          </cell>
          <cell r="B1093" t="str">
            <v>IST-2001-37491</v>
          </cell>
          <cell r="C1093" t="str">
            <v>IST-2002-3.5.2</v>
          </cell>
          <cell r="D1093" t="str">
            <v>Thematic Network</v>
          </cell>
          <cell r="E1093" t="str">
            <v>European Network of Centres of Excellence: Digital Culture Research and Education Network</v>
          </cell>
          <cell r="F1093">
            <v>439371</v>
          </cell>
          <cell r="G1093">
            <v>439371</v>
          </cell>
          <cell r="H1093">
            <v>37435</v>
          </cell>
          <cell r="I1093">
            <v>28</v>
          </cell>
          <cell r="J1093">
            <v>1</v>
          </cell>
          <cell r="K1093" t="str">
            <v>Member</v>
          </cell>
          <cell r="L1093" t="str">
            <v xml:space="preserve">University of Bergen </v>
          </cell>
          <cell r="M1093" t="str">
            <v>MUSEPL. 1</v>
          </cell>
          <cell r="N1093" t="str">
            <v>5020</v>
          </cell>
          <cell r="O1093" t="str">
            <v>BERGEN</v>
          </cell>
          <cell r="P1093" t="str">
            <v>NO</v>
          </cell>
          <cell r="Q1093" t="str">
            <v>N/A</v>
          </cell>
          <cell r="R1093">
            <v>8663</v>
          </cell>
          <cell r="S1093">
            <v>8663</v>
          </cell>
          <cell r="T1093" t="str">
            <v>HES</v>
          </cell>
          <cell r="U1093" t="str">
            <v>GOV</v>
          </cell>
          <cell r="V1093" t="str">
            <v>HES</v>
          </cell>
        </row>
        <row r="1094">
          <cell r="A1094" t="str">
            <v>IST</v>
          </cell>
          <cell r="B1094" t="str">
            <v>IST-2001-37496</v>
          </cell>
          <cell r="C1094" t="str">
            <v>IST-2002-4.7.1</v>
          </cell>
          <cell r="D1094" t="str">
            <v>Classical Accompanying Measures</v>
          </cell>
          <cell r="E1094" t="str">
            <v>Customer Support and Design Centre for Physical Measurement Systems 2</v>
          </cell>
          <cell r="F1094">
            <v>912537</v>
          </cell>
          <cell r="G1094">
            <v>448739</v>
          </cell>
          <cell r="H1094">
            <v>37413</v>
          </cell>
          <cell r="I1094">
            <v>3</v>
          </cell>
          <cell r="J1094">
            <v>1</v>
          </cell>
          <cell r="K1094" t="str">
            <v>Principal Contractor</v>
          </cell>
          <cell r="L1094" t="str">
            <v>SINTEF</v>
          </cell>
          <cell r="M1094" t="str">
            <v>FORSKNINGSVN. 1</v>
          </cell>
          <cell r="N1094" t="str">
            <v>0314</v>
          </cell>
          <cell r="O1094" t="str">
            <v>OSLO</v>
          </cell>
          <cell r="P1094" t="str">
            <v>NO</v>
          </cell>
          <cell r="Q1094" t="str">
            <v>N/A</v>
          </cell>
          <cell r="R1094">
            <v>319406</v>
          </cell>
          <cell r="S1094">
            <v>172026</v>
          </cell>
          <cell r="T1094" t="str">
            <v>REC</v>
          </cell>
          <cell r="U1094" t="str">
            <v>PNP</v>
          </cell>
          <cell r="V1094" t="str">
            <v>RPN</v>
          </cell>
        </row>
        <row r="1095">
          <cell r="A1095" t="str">
            <v>IST</v>
          </cell>
          <cell r="B1095" t="str">
            <v>IST-2001-37802</v>
          </cell>
          <cell r="C1095" t="str">
            <v>IST-2002-4.7.2</v>
          </cell>
          <cell r="D1095" t="str">
            <v>Research Projects</v>
          </cell>
          <cell r="E1095" t="str">
            <v>Network Interconnected Photoacoustic Gas Sensing Microsystems</v>
          </cell>
          <cell r="F1095">
            <v>2985014</v>
          </cell>
          <cell r="G1095">
            <v>1492506</v>
          </cell>
          <cell r="H1095">
            <v>37476</v>
          </cell>
          <cell r="I1095">
            <v>7</v>
          </cell>
          <cell r="J1095">
            <v>2</v>
          </cell>
          <cell r="K1095" t="str">
            <v>Principal Contractor</v>
          </cell>
          <cell r="L1095" t="str">
            <v>FIFTY-FOUR POINT SEVEN AS</v>
          </cell>
          <cell r="P1095" t="str">
            <v>NO</v>
          </cell>
          <cell r="R1095">
            <v>256544</v>
          </cell>
          <cell r="S1095">
            <v>128272</v>
          </cell>
          <cell r="T1095" t="str">
            <v>IND</v>
          </cell>
          <cell r="U1095" t="str">
            <v>PRC</v>
          </cell>
          <cell r="V1095" t="str">
            <v>BES</v>
          </cell>
        </row>
        <row r="1096">
          <cell r="A1096" t="str">
            <v>IST</v>
          </cell>
          <cell r="B1096" t="str">
            <v>IST-2001-37802</v>
          </cell>
          <cell r="C1096" t="str">
            <v>IST-2002-4.7.2</v>
          </cell>
          <cell r="D1096" t="str">
            <v>Research Projects</v>
          </cell>
          <cell r="E1096" t="str">
            <v>Network Interconnected Photoacoustic Gas Sensing Microsystems</v>
          </cell>
          <cell r="F1096">
            <v>2985014</v>
          </cell>
          <cell r="G1096">
            <v>1492506</v>
          </cell>
          <cell r="H1096">
            <v>37476</v>
          </cell>
          <cell r="I1096">
            <v>7</v>
          </cell>
          <cell r="K1096" t="str">
            <v>Principal Contractor</v>
          </cell>
          <cell r="L1096" t="str">
            <v>SINTEF</v>
          </cell>
          <cell r="M1096" t="str">
            <v>FORSKNINGSVN. 1</v>
          </cell>
          <cell r="N1096" t="str">
            <v>0314</v>
          </cell>
          <cell r="O1096" t="str">
            <v>OSLO</v>
          </cell>
          <cell r="P1096" t="str">
            <v>NO</v>
          </cell>
          <cell r="Q1096" t="str">
            <v>N/A</v>
          </cell>
          <cell r="R1096">
            <v>374117</v>
          </cell>
          <cell r="S1096">
            <v>187058</v>
          </cell>
          <cell r="T1096" t="str">
            <v>REC</v>
          </cell>
          <cell r="U1096" t="str">
            <v>PNP</v>
          </cell>
          <cell r="V1096" t="str">
            <v>RPN</v>
          </cell>
        </row>
        <row r="1097">
          <cell r="A1097" t="str">
            <v>IST</v>
          </cell>
          <cell r="B1097" t="str">
            <v>IST-2001-38245</v>
          </cell>
          <cell r="C1097" t="str">
            <v>IST-2002-2.1.2</v>
          </cell>
          <cell r="D1097" t="str">
            <v>Classical Accompanying Measures</v>
          </cell>
          <cell r="E1097" t="str">
            <v>Roadmap to Communicating Knowledge Essential for the indusTrial environment</v>
          </cell>
          <cell r="F1097">
            <v>400000</v>
          </cell>
          <cell r="G1097">
            <v>400000</v>
          </cell>
          <cell r="H1097">
            <v>37459</v>
          </cell>
          <cell r="I1097">
            <v>17</v>
          </cell>
          <cell r="J1097">
            <v>1</v>
          </cell>
          <cell r="K1097" t="str">
            <v>Principal Contractor</v>
          </cell>
          <cell r="L1097" t="str">
            <v>SINTEF</v>
          </cell>
          <cell r="M1097" t="str">
            <v>STRINDV. 4</v>
          </cell>
          <cell r="N1097" t="str">
            <v>7465</v>
          </cell>
          <cell r="O1097" t="str">
            <v>TRONDHEIM N/A</v>
          </cell>
          <cell r="P1097" t="str">
            <v>NO</v>
          </cell>
          <cell r="R1097">
            <v>22759</v>
          </cell>
          <cell r="S1097">
            <v>22759</v>
          </cell>
          <cell r="T1097" t="str">
            <v>REC</v>
          </cell>
          <cell r="U1097" t="str">
            <v>PNP</v>
          </cell>
          <cell r="V1097" t="str">
            <v>RPN</v>
          </cell>
        </row>
        <row r="1098">
          <cell r="A1098" t="str">
            <v>IST</v>
          </cell>
          <cell r="B1098" t="str">
            <v>IST-2001-38791</v>
          </cell>
          <cell r="C1098" t="str">
            <v>IST-2002-8.1.10</v>
          </cell>
          <cell r="D1098" t="str">
            <v>Classical Accompanying Measures</v>
          </cell>
          <cell r="E1098" t="str">
            <v>ACCOMPANYING MEASURE FOR THE APPLICATION OF THE ARTICLE 169 TO EUROPEAN REGIONS FOR STRENGHTENING THE ERA IN THE IST DOMAIN OF WIRELESS TECHNOLOGIES</v>
          </cell>
          <cell r="F1098">
            <v>389776</v>
          </cell>
          <cell r="G1098">
            <v>389776</v>
          </cell>
          <cell r="H1098">
            <v>37435</v>
          </cell>
          <cell r="I1098">
            <v>8</v>
          </cell>
          <cell r="J1098">
            <v>1</v>
          </cell>
          <cell r="K1098" t="str">
            <v>Principal Contractor</v>
          </cell>
          <cell r="L1098" t="str">
            <v>SINTEF</v>
          </cell>
          <cell r="M1098" t="str">
            <v>STRINDV. 4</v>
          </cell>
          <cell r="N1098" t="str">
            <v>7465</v>
          </cell>
          <cell r="O1098" t="str">
            <v>TRONDHEIM N/A</v>
          </cell>
          <cell r="P1098" t="str">
            <v>NO</v>
          </cell>
          <cell r="R1098">
            <v>65286</v>
          </cell>
          <cell r="S1098">
            <v>65286</v>
          </cell>
          <cell r="T1098" t="str">
            <v>REC</v>
          </cell>
          <cell r="U1098" t="str">
            <v>PNP</v>
          </cell>
          <cell r="V1098" t="str">
            <v>RPN</v>
          </cell>
        </row>
        <row r="1099">
          <cell r="A1099" t="str">
            <v>IST</v>
          </cell>
          <cell r="B1099" t="str">
            <v>IST-2001-38901</v>
          </cell>
          <cell r="C1099" t="str">
            <v>IST-2002-6.1.1</v>
          </cell>
          <cell r="D1099" t="str">
            <v>Research Projects</v>
          </cell>
          <cell r="E1099" t="str">
            <v>Fundamentals and applictions of laser processing for highly innovative MOS technology</v>
          </cell>
          <cell r="F1099">
            <v>1501323</v>
          </cell>
          <cell r="G1099">
            <v>908000</v>
          </cell>
          <cell r="H1099">
            <v>37603</v>
          </cell>
          <cell r="I1099">
            <v>4</v>
          </cell>
          <cell r="J1099">
            <v>1</v>
          </cell>
          <cell r="K1099" t="str">
            <v>Principal Contractor</v>
          </cell>
          <cell r="L1099" t="str">
            <v>University of Oslo</v>
          </cell>
          <cell r="M1099" t="str">
            <v>PROBLEMVEIEN 7</v>
          </cell>
          <cell r="N1099" t="str">
            <v>0316</v>
          </cell>
          <cell r="O1099" t="str">
            <v>OSLO</v>
          </cell>
          <cell r="P1099" t="str">
            <v>NO</v>
          </cell>
          <cell r="Q1099" t="str">
            <v>N/A</v>
          </cell>
          <cell r="R1099">
            <v>314677</v>
          </cell>
          <cell r="S1099">
            <v>314677</v>
          </cell>
          <cell r="T1099" t="str">
            <v>HES</v>
          </cell>
          <cell r="U1099" t="str">
            <v>GOV</v>
          </cell>
          <cell r="V1099" t="str">
            <v>HES</v>
          </cell>
        </row>
        <row r="1100">
          <cell r="A1100" t="str">
            <v>IST</v>
          </cell>
          <cell r="B1100" t="str">
            <v>IST-2001-38923</v>
          </cell>
          <cell r="C1100" t="str">
            <v>IST-2002-6.1.1</v>
          </cell>
          <cell r="D1100" t="str">
            <v>Research Projects</v>
          </cell>
          <cell r="E1100" t="str">
            <v>Biology-Inspired techniques for Self-Organization in dynamic Networks</v>
          </cell>
          <cell r="F1100">
            <v>2251594</v>
          </cell>
          <cell r="G1100">
            <v>1128000</v>
          </cell>
          <cell r="H1100">
            <v>37607</v>
          </cell>
          <cell r="I1100">
            <v>5</v>
          </cell>
          <cell r="J1100">
            <v>1</v>
          </cell>
          <cell r="K1100" t="str">
            <v>Principal Contractor</v>
          </cell>
          <cell r="L1100" t="str">
            <v>TELENOR COMMUNICATION II AS</v>
          </cell>
          <cell r="M1100" t="str">
            <v>SNAROEYVEIEN 30</v>
          </cell>
          <cell r="N1100" t="str">
            <v>1331</v>
          </cell>
          <cell r="O1100" t="str">
            <v>FORNEBU</v>
          </cell>
          <cell r="P1100" t="str">
            <v>NO</v>
          </cell>
          <cell r="R1100">
            <v>1005063</v>
          </cell>
          <cell r="S1100">
            <v>502531</v>
          </cell>
          <cell r="T1100" t="str">
            <v>IND</v>
          </cell>
          <cell r="U1100" t="str">
            <v>PRC</v>
          </cell>
          <cell r="V1100" t="str">
            <v>BES</v>
          </cell>
        </row>
        <row r="1101">
          <cell r="A1101" t="str">
            <v>IST</v>
          </cell>
          <cell r="B1101" t="str">
            <v>IST-2001-52108</v>
          </cell>
          <cell r="C1101" t="str">
            <v>IST-2001-2.1</v>
          </cell>
          <cell r="D1101" t="str">
            <v>Cooperative Research</v>
          </cell>
          <cell r="E1101" t="str">
            <v>Low-cost tools to enable semi-skilled SME's users to develop a web based parts identification, procurement and machine operational training system.</v>
          </cell>
          <cell r="F1101">
            <v>1028480</v>
          </cell>
          <cell r="G1101">
            <v>514172</v>
          </cell>
          <cell r="H1101">
            <v>37306</v>
          </cell>
          <cell r="I1101">
            <v>8</v>
          </cell>
          <cell r="K1101" t="str">
            <v>Principal Contractor</v>
          </cell>
          <cell r="L1101" t="str">
            <v>SYSTOR TRONDHEIM AS</v>
          </cell>
          <cell r="M1101" t="str">
            <v>OSLOVN. 44 B</v>
          </cell>
          <cell r="N1101" t="str">
            <v>7018</v>
          </cell>
          <cell r="O1101" t="str">
            <v>TRONDHEIM, SOR-TRONDELAG</v>
          </cell>
          <cell r="P1101" t="str">
            <v>NO</v>
          </cell>
          <cell r="Q1101" t="str">
            <v>N/A</v>
          </cell>
          <cell r="R1101">
            <v>121925</v>
          </cell>
          <cell r="S1101">
            <v>0</v>
          </cell>
          <cell r="T1101" t="str">
            <v>OTH</v>
          </cell>
          <cell r="U1101" t="str">
            <v>PRC</v>
          </cell>
          <cell r="V1101" t="str">
            <v>BES</v>
          </cell>
        </row>
        <row r="1102">
          <cell r="A1102" t="str">
            <v>IST</v>
          </cell>
          <cell r="B1102" t="str">
            <v>IST-2001-52108</v>
          </cell>
          <cell r="C1102" t="str">
            <v>IST-2001-2.1</v>
          </cell>
          <cell r="D1102" t="str">
            <v>Cooperative Research</v>
          </cell>
          <cell r="E1102" t="str">
            <v>Low-cost tools to enable semi-skilled SME's users to develop a web based parts identification, procurement and machine operational training system.</v>
          </cell>
          <cell r="F1102">
            <v>1028480</v>
          </cell>
          <cell r="G1102">
            <v>514172</v>
          </cell>
          <cell r="H1102">
            <v>37306</v>
          </cell>
          <cell r="I1102">
            <v>8</v>
          </cell>
          <cell r="J1102">
            <v>2</v>
          </cell>
          <cell r="K1102" t="str">
            <v>RTD performers</v>
          </cell>
          <cell r="L1102" t="str">
            <v>NATIONAL INSTITUTE OF TECHNOLOGY</v>
          </cell>
          <cell r="M1102" t="str">
            <v>STENSBERGGATEN 26</v>
          </cell>
          <cell r="N1102" t="str">
            <v>0131</v>
          </cell>
          <cell r="O1102" t="str">
            <v>ST. HANSHAUGEN, OSLO</v>
          </cell>
          <cell r="P1102" t="str">
            <v>NO</v>
          </cell>
          <cell r="Q1102" t="str">
            <v>N/A</v>
          </cell>
          <cell r="R1102">
            <v>170742</v>
          </cell>
          <cell r="S1102">
            <v>170742</v>
          </cell>
          <cell r="T1102" t="str">
            <v>REC</v>
          </cell>
          <cell r="U1102" t="str">
            <v>PNP</v>
          </cell>
          <cell r="V1102" t="str">
            <v>RPN</v>
          </cell>
        </row>
        <row r="1103">
          <cell r="A1103" t="str">
            <v>IST</v>
          </cell>
          <cell r="B1103" t="str">
            <v>IST-2001-65001</v>
          </cell>
          <cell r="C1103" t="str">
            <v>IST-2001-2.1</v>
          </cell>
          <cell r="D1103" t="str">
            <v>Thematic Network</v>
          </cell>
          <cell r="E1103" t="str">
            <v>IMS-NoE</v>
          </cell>
          <cell r="F1103">
            <v>1522264</v>
          </cell>
          <cell r="G1103">
            <v>1398364</v>
          </cell>
          <cell r="H1103">
            <v>37400</v>
          </cell>
          <cell r="I1103">
            <v>20</v>
          </cell>
          <cell r="J1103">
            <v>1</v>
          </cell>
          <cell r="K1103" t="str">
            <v>Member</v>
          </cell>
          <cell r="L1103" t="str">
            <v>SINTEF</v>
          </cell>
          <cell r="M1103" t="str">
            <v>STRINDV. 4</v>
          </cell>
          <cell r="N1103" t="str">
            <v>7465</v>
          </cell>
          <cell r="O1103" t="str">
            <v>TRONDHEIM N/A</v>
          </cell>
          <cell r="P1103" t="str">
            <v>NO</v>
          </cell>
          <cell r="R1103">
            <v>21300</v>
          </cell>
          <cell r="S1103">
            <v>21300</v>
          </cell>
          <cell r="T1103" t="str">
            <v>REC</v>
          </cell>
          <cell r="U1103" t="str">
            <v>PNP</v>
          </cell>
          <cell r="V1103" t="str">
            <v>RPN</v>
          </cell>
        </row>
        <row r="1104">
          <cell r="A1104" t="str">
            <v>IST</v>
          </cell>
          <cell r="B1104" t="str">
            <v>IST-2001-92552</v>
          </cell>
          <cell r="C1104" t="str">
            <v>IST-2001-6.1.1</v>
          </cell>
          <cell r="D1104" t="str">
            <v>Classical Accompanying Measures</v>
          </cell>
          <cell r="E1104" t="str">
            <v>The 5th International Conference on Evolvable Systems: From Biology to Hardware</v>
          </cell>
          <cell r="F1104">
            <v>71515</v>
          </cell>
          <cell r="G1104">
            <v>12000</v>
          </cell>
          <cell r="H1104">
            <v>37575</v>
          </cell>
          <cell r="I1104">
            <v>1</v>
          </cell>
          <cell r="J1104">
            <v>1</v>
          </cell>
          <cell r="K1104" t="str">
            <v>Principal Contractor</v>
          </cell>
          <cell r="L1104" t="str">
            <v>University of Oslo</v>
          </cell>
          <cell r="M1104" t="str">
            <v>PROBLEMVEIEN 7</v>
          </cell>
          <cell r="N1104" t="str">
            <v>0316</v>
          </cell>
          <cell r="O1104" t="str">
            <v>OSLO</v>
          </cell>
          <cell r="P1104" t="str">
            <v>NO</v>
          </cell>
          <cell r="Q1104" t="str">
            <v>N/A</v>
          </cell>
          <cell r="R1104">
            <v>71515</v>
          </cell>
          <cell r="S1104">
            <v>12000</v>
          </cell>
          <cell r="T1104" t="str">
            <v>HES</v>
          </cell>
          <cell r="U1104" t="str">
            <v>GOV</v>
          </cell>
          <cell r="V1104" t="str">
            <v>HES</v>
          </cell>
        </row>
        <row r="1105">
          <cell r="A1105" t="str">
            <v>N/A</v>
          </cell>
          <cell r="B1105" t="str">
            <v>HPWS-CT-2001-00001</v>
          </cell>
          <cell r="D1105" t="str">
            <v>Classical Accompanying Measures</v>
          </cell>
          <cell r="E1105" t="str">
            <v>Women in Academia - A Nordic Perspective</v>
          </cell>
          <cell r="F1105">
            <v>183475</v>
          </cell>
          <cell r="G1105">
            <v>86000</v>
          </cell>
          <cell r="H1105">
            <v>37032</v>
          </cell>
          <cell r="I1105">
            <v>1</v>
          </cell>
          <cell r="J1105">
            <v>1</v>
          </cell>
          <cell r="K1105" t="str">
            <v>Principal Contractor</v>
          </cell>
          <cell r="L1105" t="str">
            <v>NORDISK FORSKERUTDANNINGSAKADEMI</v>
          </cell>
          <cell r="M1105" t="str">
            <v>Nedre Vollgate 8</v>
          </cell>
          <cell r="N1105" t="str">
            <v>0158</v>
          </cell>
          <cell r="O1105" t="str">
            <v>OSLO</v>
          </cell>
          <cell r="P1105" t="str">
            <v>NO</v>
          </cell>
          <cell r="Q1105" t="str">
            <v>N/A</v>
          </cell>
          <cell r="R1105">
            <v>183475</v>
          </cell>
          <cell r="S1105">
            <v>86000</v>
          </cell>
          <cell r="T1105" t="str">
            <v>HES</v>
          </cell>
          <cell r="U1105" t="str">
            <v>INO</v>
          </cell>
          <cell r="V1105" t="str">
            <v>HES</v>
          </cell>
        </row>
        <row r="1106">
          <cell r="A1106" t="str">
            <v>N/A</v>
          </cell>
          <cell r="B1106" t="str">
            <v>HPWS-CT-2001-00006</v>
          </cell>
          <cell r="D1106" t="str">
            <v>Classical Accompanying Measures</v>
          </cell>
          <cell r="E1106" t="str">
            <v>NorFA Conference  Women in Academia - a Nordic perspective</v>
          </cell>
          <cell r="F1106">
            <v>183475</v>
          </cell>
          <cell r="G1106">
            <v>86000</v>
          </cell>
          <cell r="H1106">
            <v>37032</v>
          </cell>
          <cell r="I1106">
            <v>1</v>
          </cell>
          <cell r="J1106">
            <v>1</v>
          </cell>
          <cell r="K1106" t="str">
            <v>Principal Contractor</v>
          </cell>
          <cell r="L1106" t="str">
            <v>NORDISK FORSKERUTDANNINGSAKADEMI</v>
          </cell>
          <cell r="M1106" t="str">
            <v>Nedre Vollgate 8</v>
          </cell>
          <cell r="N1106" t="str">
            <v>0158</v>
          </cell>
          <cell r="O1106" t="str">
            <v>OSLO</v>
          </cell>
          <cell r="P1106" t="str">
            <v>NO</v>
          </cell>
          <cell r="Q1106" t="str">
            <v>N/A</v>
          </cell>
          <cell r="R1106">
            <v>183475</v>
          </cell>
          <cell r="S1106">
            <v>86000</v>
          </cell>
          <cell r="T1106" t="str">
            <v>HES</v>
          </cell>
          <cell r="U1106" t="str">
            <v>INO</v>
          </cell>
          <cell r="V1106" t="str">
            <v>HES</v>
          </cell>
        </row>
        <row r="1107">
          <cell r="A1107" t="str">
            <v>N/A</v>
          </cell>
          <cell r="B1107" t="str">
            <v>SAS5-CT-2001-20002</v>
          </cell>
          <cell r="D1107" t="str">
            <v>Classical Accompanying Measures</v>
          </cell>
          <cell r="E1107" t="str">
            <v>EURAB</v>
          </cell>
          <cell r="F1107">
            <v>13650</v>
          </cell>
          <cell r="G1107">
            <v>13650</v>
          </cell>
          <cell r="H1107">
            <v>37243</v>
          </cell>
          <cell r="I1107">
            <v>1</v>
          </cell>
          <cell r="J1107">
            <v>1</v>
          </cell>
          <cell r="L1107" t="str">
            <v>DR RAGNHILD SOHLBERG</v>
          </cell>
          <cell r="M1107" t="str">
            <v>Myrhaugen, 25 D</v>
          </cell>
          <cell r="N1107" t="str">
            <v>0752</v>
          </cell>
          <cell r="O1107" t="str">
            <v>OSLO</v>
          </cell>
          <cell r="P1107" t="str">
            <v>NO</v>
          </cell>
          <cell r="Q1107" t="str">
            <v>N/A</v>
          </cell>
          <cell r="R1107">
            <v>13650</v>
          </cell>
          <cell r="S1107">
            <v>13650</v>
          </cell>
          <cell r="T1107" t="str">
            <v>N/A</v>
          </cell>
          <cell r="U1107" t="str">
            <v>N/A</v>
          </cell>
          <cell r="V1107" t="str">
            <v>N/A</v>
          </cell>
        </row>
        <row r="1108">
          <cell r="A1108" t="str">
            <v>N/A</v>
          </cell>
          <cell r="B1108" t="str">
            <v>ZZZZ-CT-2001-00028</v>
          </cell>
          <cell r="D1108" t="str">
            <v>Research Projects</v>
          </cell>
          <cell r="E1108" t="str">
            <v>Earth Observation for Natura 2000+ (EON2000+)</v>
          </cell>
          <cell r="F1108">
            <v>3004211</v>
          </cell>
          <cell r="G1108">
            <v>1494141</v>
          </cell>
          <cell r="I1108">
            <v>13</v>
          </cell>
          <cell r="J1108">
            <v>1</v>
          </cell>
          <cell r="K1108" t="str">
            <v>Principal Contractor</v>
          </cell>
          <cell r="L1108" t="str">
            <v>NANSEN ENVIRONMENTAL AND REMOTE SENSING CENTER</v>
          </cell>
          <cell r="M1108" t="str">
            <v>Edvard Griegsvej 3a</v>
          </cell>
          <cell r="N1108" t="str">
            <v>5059</v>
          </cell>
          <cell r="O1108" t="str">
            <v>BERGEN</v>
          </cell>
          <cell r="P1108" t="str">
            <v>NO</v>
          </cell>
          <cell r="R1108">
            <v>217070</v>
          </cell>
          <cell r="S1108">
            <v>87262</v>
          </cell>
          <cell r="T1108" t="str">
            <v>REC</v>
          </cell>
          <cell r="U1108" t="str">
            <v>PNP</v>
          </cell>
          <cell r="V1108" t="str">
            <v>RPN</v>
          </cell>
        </row>
        <row r="1109">
          <cell r="A1109" t="str">
            <v>QOL</v>
          </cell>
          <cell r="B1109" t="str">
            <v>Q5AM-2000-00078</v>
          </cell>
          <cell r="C1109" t="str">
            <v>QOL-2000-5.1.2</v>
          </cell>
          <cell r="D1109" t="str">
            <v>Classical Accompanying Measures</v>
          </cell>
          <cell r="E1109" t="str">
            <v>'The Blue Revolution' - a two part popular science tv-documentary on marine aquaculture</v>
          </cell>
          <cell r="F1109">
            <v>105204</v>
          </cell>
          <cell r="G1109">
            <v>42067</v>
          </cell>
          <cell r="H1109">
            <v>36896</v>
          </cell>
          <cell r="I1109">
            <v>1</v>
          </cell>
          <cell r="J1109">
            <v>1</v>
          </cell>
          <cell r="K1109" t="str">
            <v>Prime Contractor</v>
          </cell>
          <cell r="L1109" t="str">
            <v>University Media Centre, Bergen</v>
          </cell>
          <cell r="M1109" t="str">
            <v>Noestegaten 72</v>
          </cell>
          <cell r="N1109" t="str">
            <v>5011</v>
          </cell>
          <cell r="O1109" t="str">
            <v>BERGEN</v>
          </cell>
          <cell r="P1109" t="str">
            <v>NO</v>
          </cell>
          <cell r="Q1109" t="str">
            <v>NO12</v>
          </cell>
          <cell r="R1109">
            <v>105204</v>
          </cell>
          <cell r="S1109">
            <v>42067</v>
          </cell>
          <cell r="T1109" t="str">
            <v>OTH</v>
          </cell>
          <cell r="U1109" t="str">
            <v>GOV</v>
          </cell>
          <cell r="V1109" t="str">
            <v>PUS</v>
          </cell>
        </row>
        <row r="1110">
          <cell r="A1110" t="str">
            <v>QOL</v>
          </cell>
          <cell r="B1110" t="str">
            <v>Q5AM-2002-00194</v>
          </cell>
          <cell r="C1110" t="str">
            <v>QOL-2001-5.1.2</v>
          </cell>
          <cell r="D1110" t="str">
            <v>Classical Accompanying Measures</v>
          </cell>
          <cell r="E1110" t="str">
            <v>Larval Fish Conference</v>
          </cell>
          <cell r="F1110">
            <v>237547</v>
          </cell>
          <cell r="G1110">
            <v>58724</v>
          </cell>
          <cell r="H1110">
            <v>37438</v>
          </cell>
          <cell r="I1110">
            <v>1</v>
          </cell>
          <cell r="J1110">
            <v>1</v>
          </cell>
          <cell r="K1110" t="str">
            <v>Prime Contractor</v>
          </cell>
          <cell r="L1110" t="str">
            <v>HAVFORSKNINGSINSTITUTTET_x000D_Dep of Aquaculture_x000D_Austevoll Aquaculture Research Station</v>
          </cell>
          <cell r="N1110" t="str">
            <v>5392</v>
          </cell>
          <cell r="O1110" t="str">
            <v>STORBR?</v>
          </cell>
          <cell r="P1110" t="str">
            <v>NO</v>
          </cell>
          <cell r="Q1110" t="str">
            <v>NO</v>
          </cell>
          <cell r="R1110">
            <v>237547</v>
          </cell>
          <cell r="S1110">
            <v>58724</v>
          </cell>
          <cell r="T1110" t="str">
            <v>REC</v>
          </cell>
          <cell r="U1110" t="str">
            <v>GOV</v>
          </cell>
          <cell r="V1110" t="str">
            <v>RPU</v>
          </cell>
        </row>
        <row r="1111">
          <cell r="A1111" t="str">
            <v>QOL</v>
          </cell>
          <cell r="B1111" t="str">
            <v>Q5AM-2002-00593</v>
          </cell>
          <cell r="C1111" t="str">
            <v>QOL-2001-5.1.2</v>
          </cell>
          <cell r="D1111" t="str">
            <v>Classical Accompanying Measures</v>
          </cell>
          <cell r="E1111" t="str">
            <v>A strategy for the design, development and implementation of a new standard demersal survey trawl</v>
          </cell>
          <cell r="F1111">
            <v>167924</v>
          </cell>
          <cell r="G1111">
            <v>133569</v>
          </cell>
          <cell r="H1111">
            <v>37581</v>
          </cell>
          <cell r="I1111">
            <v>3</v>
          </cell>
          <cell r="J1111">
            <v>1</v>
          </cell>
          <cell r="K1111" t="str">
            <v>Principal Contractor</v>
          </cell>
          <cell r="L1111" t="str">
            <v>HAVFORSKNINGSINSTITUTTET_x000D_Department of Marine Resources</v>
          </cell>
          <cell r="M1111" t="str">
            <v>PO Box 1870_x000D_
Nordnesgaten 33</v>
          </cell>
          <cell r="N1111" t="str">
            <v>5817</v>
          </cell>
          <cell r="O1111" t="str">
            <v>BERGEN</v>
          </cell>
          <cell r="P1111" t="str">
            <v>NO</v>
          </cell>
          <cell r="Q1111" t="str">
            <v>NO12</v>
          </cell>
          <cell r="R1111">
            <v>53435</v>
          </cell>
          <cell r="S1111">
            <v>40396</v>
          </cell>
          <cell r="T1111" t="str">
            <v>REC</v>
          </cell>
          <cell r="U1111" t="str">
            <v>GOV</v>
          </cell>
          <cell r="V1111" t="str">
            <v>RPU</v>
          </cell>
        </row>
        <row r="1112">
          <cell r="A1112" t="str">
            <v>QOL</v>
          </cell>
          <cell r="B1112" t="str">
            <v>Q5AW-2000-00315</v>
          </cell>
          <cell r="C1112" t="str">
            <v>QOL-1999-5.1</v>
          </cell>
          <cell r="D1112" t="str">
            <v>Exploratory Awards</v>
          </cell>
          <cell r="E1112" t="str">
            <v>Algal Toxins, their Accumulation and Loss in commercially Important Shellfish, including larval Mortality and Apprasal of Normal sampling procedures</v>
          </cell>
          <cell r="F1112">
            <v>30000</v>
          </cell>
          <cell r="G1112">
            <v>22500</v>
          </cell>
          <cell r="H1112">
            <v>36762</v>
          </cell>
          <cell r="I1112">
            <v>2</v>
          </cell>
          <cell r="J1112">
            <v>1</v>
          </cell>
          <cell r="K1112" t="str">
            <v>SME Contractors</v>
          </cell>
          <cell r="L1112" t="str">
            <v>Lysefjorden SKEEL A.S.</v>
          </cell>
          <cell r="M1112" t="str">
            <v>Rettedal</v>
          </cell>
          <cell r="N1112" t="str">
            <v>4110</v>
          </cell>
          <cell r="O1112" t="str">
            <v>FORSAND</v>
          </cell>
          <cell r="P1112" t="str">
            <v>NO</v>
          </cell>
          <cell r="Q1112" t="str">
            <v>NO11</v>
          </cell>
          <cell r="R1112">
            <v>0</v>
          </cell>
          <cell r="S1112">
            <v>0</v>
          </cell>
          <cell r="T1112" t="str">
            <v>IND</v>
          </cell>
          <cell r="U1112" t="str">
            <v>PRC</v>
          </cell>
          <cell r="V1112" t="str">
            <v>BES</v>
          </cell>
        </row>
        <row r="1113">
          <cell r="A1113" t="str">
            <v>QOL</v>
          </cell>
          <cell r="B1113" t="str">
            <v>Q5AW-CT-2001-02694</v>
          </cell>
          <cell r="C1113" t="str">
            <v>QOL-2001-5.1.2</v>
          </cell>
          <cell r="D1113" t="str">
            <v>Exploratory Awards</v>
          </cell>
          <cell r="E1113" t="str">
            <v>Development of recirculation technology for salt water fish species</v>
          </cell>
          <cell r="F1113">
            <v>29804</v>
          </cell>
          <cell r="G1113">
            <v>22353</v>
          </cell>
          <cell r="H1113">
            <v>37286</v>
          </cell>
          <cell r="I1113">
            <v>2</v>
          </cell>
          <cell r="K1113" t="str">
            <v>SME Contractors</v>
          </cell>
          <cell r="L1113" t="str">
            <v>Biocontrol AS</v>
          </cell>
          <cell r="M1113" t="str">
            <v>Grimstad Gaard</v>
          </cell>
          <cell r="N1113" t="str">
            <v>1890</v>
          </cell>
          <cell r="O1113" t="str">
            <v>RAKKESTAD</v>
          </cell>
          <cell r="P1113" t="str">
            <v>NO</v>
          </cell>
          <cell r="Q1113" t="str">
            <v>NO</v>
          </cell>
          <cell r="R1113">
            <v>0</v>
          </cell>
          <cell r="S1113">
            <v>0</v>
          </cell>
          <cell r="T1113" t="str">
            <v>OTH</v>
          </cell>
          <cell r="U1113" t="str">
            <v>PRC</v>
          </cell>
          <cell r="V1113" t="str">
            <v>BES</v>
          </cell>
        </row>
        <row r="1114">
          <cell r="A1114" t="str">
            <v>QOL</v>
          </cell>
          <cell r="B1114" t="str">
            <v>Q5CA-2000-30105</v>
          </cell>
          <cell r="C1114" t="str">
            <v>QOL-1999-5.1.2</v>
          </cell>
          <cell r="D1114" t="str">
            <v>Concerted Actions</v>
          </cell>
          <cell r="E1114" t="str">
            <v>Aqua-Flow: European network for the dissemination of aquaculture RTD information</v>
          </cell>
          <cell r="F1114">
            <v>1375323</v>
          </cell>
          <cell r="G1114">
            <v>1375323</v>
          </cell>
          <cell r="H1114">
            <v>36857</v>
          </cell>
          <cell r="I1114">
            <v>21</v>
          </cell>
          <cell r="J1114">
            <v>1</v>
          </cell>
          <cell r="K1114" t="str">
            <v>Member</v>
          </cell>
          <cell r="L1114" t="str">
            <v>NTNU_x000D_Brattøra Research Center</v>
          </cell>
          <cell r="M1114" t="str">
            <v>Hogskoleringen, 1</v>
          </cell>
          <cell r="N1114" t="str">
            <v>7034</v>
          </cell>
          <cell r="O1114" t="str">
            <v>TRONDHEIM</v>
          </cell>
          <cell r="P1114" t="str">
            <v>NO</v>
          </cell>
          <cell r="Q1114" t="str">
            <v>NO16</v>
          </cell>
          <cell r="R1114">
            <v>64255</v>
          </cell>
          <cell r="S1114">
            <v>64255</v>
          </cell>
          <cell r="T1114" t="str">
            <v>HES</v>
          </cell>
          <cell r="U1114" t="str">
            <v>GOV</v>
          </cell>
          <cell r="V1114" t="str">
            <v>HES</v>
          </cell>
        </row>
        <row r="1115">
          <cell r="A1115" t="str">
            <v>QOL</v>
          </cell>
          <cell r="B1115" t="str">
            <v>Q5CA-2001-00989</v>
          </cell>
          <cell r="C1115" t="str">
            <v>QOL-2000-5.1.2</v>
          </cell>
          <cell r="D1115" t="str">
            <v>Concerted Actions</v>
          </cell>
          <cell r="E1115" t="str">
            <v>Dietary self-selection in fish: a geometrical approach for optimising aquaculture production</v>
          </cell>
          <cell r="F1115">
            <v>260000</v>
          </cell>
          <cell r="G1115">
            <v>260000</v>
          </cell>
          <cell r="H1115">
            <v>37145</v>
          </cell>
          <cell r="I1115">
            <v>6</v>
          </cell>
          <cell r="J1115">
            <v>1</v>
          </cell>
          <cell r="K1115" t="str">
            <v>Member</v>
          </cell>
          <cell r="L1115" t="str">
            <v>HAVFORSKNINGSINSTITUTTET_x000D_Department of Aquaculture_x000D_Fish Health Division</v>
          </cell>
          <cell r="M1115" t="str">
            <v>PO Box 70</v>
          </cell>
          <cell r="N1115" t="str">
            <v>5984</v>
          </cell>
          <cell r="O1115" t="str">
            <v>MATREDAL</v>
          </cell>
          <cell r="P1115" t="str">
            <v>NO</v>
          </cell>
          <cell r="Q1115" t="str">
            <v>NO</v>
          </cell>
          <cell r="R1115">
            <v>28882</v>
          </cell>
          <cell r="S1115">
            <v>28882</v>
          </cell>
          <cell r="T1115" t="str">
            <v>REC</v>
          </cell>
          <cell r="U1115" t="str">
            <v>GOV</v>
          </cell>
          <cell r="V1115" t="str">
            <v>RPU</v>
          </cell>
        </row>
        <row r="1116">
          <cell r="A1116" t="str">
            <v>QOL</v>
          </cell>
          <cell r="B1116" t="str">
            <v>Q5CA-2001-01502</v>
          </cell>
          <cell r="C1116" t="str">
            <v>QOL-2000-5.4.4</v>
          </cell>
          <cell r="D1116" t="str">
            <v>Concerted Actions</v>
          </cell>
          <cell r="E1116" t="str">
            <v>Economic Assessement of European Fisheries</v>
          </cell>
          <cell r="F1116">
            <v>1460003</v>
          </cell>
          <cell r="G1116">
            <v>1460003</v>
          </cell>
          <cell r="H1116">
            <v>37246</v>
          </cell>
          <cell r="I1116">
            <v>19</v>
          </cell>
          <cell r="J1116">
            <v>1</v>
          </cell>
          <cell r="K1116" t="str">
            <v>Member</v>
          </cell>
          <cell r="L1116" t="str">
            <v>NORWEGIAN INSTITUTE OF FISHERIES AND AQUACULTURE LTD</v>
          </cell>
          <cell r="M1116" t="str">
            <v>University Campus Breivika</v>
          </cell>
          <cell r="N1116" t="str">
            <v>9291</v>
          </cell>
          <cell r="O1116" t="str">
            <v>TROMSO</v>
          </cell>
          <cell r="P1116" t="str">
            <v>NO</v>
          </cell>
          <cell r="Q1116" t="str">
            <v>NO19</v>
          </cell>
          <cell r="R1116">
            <v>75269</v>
          </cell>
          <cell r="S1116">
            <v>75269</v>
          </cell>
          <cell r="T1116" t="str">
            <v>REC</v>
          </cell>
          <cell r="U1116" t="str">
            <v>PNP</v>
          </cell>
          <cell r="V1116" t="str">
            <v>RPN</v>
          </cell>
        </row>
        <row r="1117">
          <cell r="A1117" t="str">
            <v>QOL</v>
          </cell>
          <cell r="B1117" t="str">
            <v>Q5CA-2002-01693</v>
          </cell>
          <cell r="C1117" t="str">
            <v>QOL-2001-5.1.2</v>
          </cell>
          <cell r="D1117" t="str">
            <v>Concerted Actions</v>
          </cell>
          <cell r="E1117" t="str">
            <v>European Advice System Evaluation.</v>
          </cell>
          <cell r="F1117">
            <v>936484</v>
          </cell>
          <cell r="G1117">
            <v>936484</v>
          </cell>
          <cell r="H1117">
            <v>37510</v>
          </cell>
          <cell r="I1117">
            <v>15</v>
          </cell>
          <cell r="J1117">
            <v>1</v>
          </cell>
          <cell r="K1117" t="str">
            <v>Member</v>
          </cell>
          <cell r="L1117" t="str">
            <v>HAVFORSKNINGSINSTITUTTET_x000D_Department of Marine Resources</v>
          </cell>
          <cell r="M1117" t="str">
            <v>PO Box 1870_x000D_
Nordnesgaten 33</v>
          </cell>
          <cell r="N1117" t="str">
            <v>5817</v>
          </cell>
          <cell r="O1117" t="str">
            <v>BERGEN</v>
          </cell>
          <cell r="P1117" t="str">
            <v>NO</v>
          </cell>
          <cell r="Q1117" t="str">
            <v>NO12</v>
          </cell>
          <cell r="R1117">
            <v>108011</v>
          </cell>
          <cell r="S1117">
            <v>108011</v>
          </cell>
          <cell r="T1117" t="str">
            <v>REC</v>
          </cell>
          <cell r="U1117" t="str">
            <v>GOV</v>
          </cell>
          <cell r="V1117" t="str">
            <v>RPU</v>
          </cell>
        </row>
        <row r="1118">
          <cell r="A1118" t="str">
            <v>QOL</v>
          </cell>
          <cell r="B1118" t="str">
            <v>Q5CA-2002-01891</v>
          </cell>
          <cell r="C1118" t="str">
            <v>QOL-2001-5.1.2</v>
          </cell>
          <cell r="D1118" t="str">
            <v>Concerted Actions</v>
          </cell>
          <cell r="E1118" t="str">
            <v>Towards Accreditation and Certification of Age Determination of Aquatic Resources.</v>
          </cell>
          <cell r="F1118">
            <v>200000</v>
          </cell>
          <cell r="G1118">
            <v>200000</v>
          </cell>
          <cell r="H1118">
            <v>37510</v>
          </cell>
          <cell r="I1118">
            <v>28</v>
          </cell>
          <cell r="J1118">
            <v>2</v>
          </cell>
          <cell r="K1118" t="str">
            <v>Prime Contractor</v>
          </cell>
          <cell r="L1118" t="str">
            <v>HAVFORSKNINGSINSTITUTTET_x000D_Flødevigen Marine Research Station</v>
          </cell>
          <cell r="M1118" t="str">
            <v>Fl?devigveien 49</v>
          </cell>
          <cell r="N1118" t="str">
            <v>4817</v>
          </cell>
          <cell r="O1118" t="str">
            <v>HIS</v>
          </cell>
          <cell r="P1118" t="str">
            <v>NO</v>
          </cell>
          <cell r="Q1118" t="str">
            <v>NO11</v>
          </cell>
          <cell r="R1118">
            <v>70400</v>
          </cell>
          <cell r="S1118">
            <v>70400</v>
          </cell>
          <cell r="T1118" t="str">
            <v>REC</v>
          </cell>
          <cell r="U1118" t="str">
            <v>GOV</v>
          </cell>
          <cell r="V1118" t="str">
            <v>RPU</v>
          </cell>
        </row>
        <row r="1119">
          <cell r="A1119" t="str">
            <v>QOL</v>
          </cell>
          <cell r="B1119" t="str">
            <v>Q5CA-2002-01891</v>
          </cell>
          <cell r="C1119" t="str">
            <v>QOL-2001-5.1.2</v>
          </cell>
          <cell r="D1119" t="str">
            <v>Concerted Actions</v>
          </cell>
          <cell r="E1119" t="str">
            <v>Towards Accreditation and Certification of Age Determination of Aquatic Resources.</v>
          </cell>
          <cell r="F1119">
            <v>200000</v>
          </cell>
          <cell r="G1119">
            <v>200000</v>
          </cell>
          <cell r="H1119">
            <v>37510</v>
          </cell>
          <cell r="I1119">
            <v>28</v>
          </cell>
          <cell r="K1119" t="str">
            <v>Member</v>
          </cell>
          <cell r="L1119" t="str">
            <v>University of Bergen_x000D_
Department of Fisheries and Marine Biology</v>
          </cell>
          <cell r="M1119" t="str">
            <v>HIB, Thorm?hlens Gate, 55_x000D_
High Technology Center</v>
          </cell>
          <cell r="N1119" t="str">
            <v>5020</v>
          </cell>
          <cell r="O1119" t="str">
            <v>BERGEN</v>
          </cell>
          <cell r="P1119" t="str">
            <v>NO</v>
          </cell>
          <cell r="Q1119" t="str">
            <v>NO12</v>
          </cell>
          <cell r="R1119">
            <v>4800</v>
          </cell>
          <cell r="S1119">
            <v>4800</v>
          </cell>
          <cell r="T1119" t="str">
            <v>HES</v>
          </cell>
          <cell r="U1119" t="str">
            <v>GOV</v>
          </cell>
          <cell r="V1119" t="str">
            <v>HES</v>
          </cell>
        </row>
        <row r="1120">
          <cell r="A1120" t="str">
            <v>QOL</v>
          </cell>
          <cell r="B1120" t="str">
            <v>Q5CR-2000-70186</v>
          </cell>
          <cell r="C1120" t="str">
            <v>QOL-2000-5.1.2</v>
          </cell>
          <cell r="D1120" t="str">
            <v>Cooperative Research</v>
          </cell>
          <cell r="E1120" t="str">
            <v>Development of a recirculation system for the high density rotifer culture on commercial scale</v>
          </cell>
          <cell r="F1120">
            <v>466366</v>
          </cell>
          <cell r="G1120">
            <v>233128</v>
          </cell>
          <cell r="H1120">
            <v>36889</v>
          </cell>
          <cell r="I1120">
            <v>5</v>
          </cell>
          <cell r="J1120">
            <v>1</v>
          </cell>
          <cell r="K1120" t="str">
            <v>SME Contractors</v>
          </cell>
          <cell r="L1120" t="str">
            <v>Industri og Prosjektutvikling AS</v>
          </cell>
          <cell r="M1120" t="str">
            <v>Akervegen 2</v>
          </cell>
          <cell r="N1120" t="str">
            <v>7650</v>
          </cell>
          <cell r="O1120" t="str">
            <v>VERDAL</v>
          </cell>
          <cell r="P1120" t="str">
            <v>NO</v>
          </cell>
          <cell r="Q1120" t="str">
            <v>NO</v>
          </cell>
          <cell r="R1120">
            <v>56000</v>
          </cell>
          <cell r="S1120">
            <v>9315</v>
          </cell>
          <cell r="T1120" t="str">
            <v>OTH</v>
          </cell>
          <cell r="U1120" t="str">
            <v>PRC</v>
          </cell>
          <cell r="V1120" t="str">
            <v>BES</v>
          </cell>
        </row>
        <row r="1121">
          <cell r="A1121" t="str">
            <v>QOL</v>
          </cell>
          <cell r="B1121" t="str">
            <v>Q5CR-2000-70310</v>
          </cell>
          <cell r="C1121" t="str">
            <v>QOL-2000-5.1.2</v>
          </cell>
          <cell r="D1121" t="str">
            <v>Cooperative Research</v>
          </cell>
          <cell r="E1121" t="str">
            <v>Improving the quality of cultivated scallops to ensure a viable aquaculture production</v>
          </cell>
          <cell r="F1121">
            <v>602400</v>
          </cell>
          <cell r="G1121">
            <v>301200</v>
          </cell>
          <cell r="H1121">
            <v>36908</v>
          </cell>
          <cell r="I1121">
            <v>7</v>
          </cell>
          <cell r="J1121">
            <v>3</v>
          </cell>
          <cell r="K1121" t="str">
            <v>Prime Contractor</v>
          </cell>
          <cell r="L1121" t="str">
            <v>Scalpro AS</v>
          </cell>
          <cell r="N1121" t="str">
            <v>5337</v>
          </cell>
          <cell r="O1121" t="str">
            <v>RONG</v>
          </cell>
          <cell r="P1121" t="str">
            <v>NO</v>
          </cell>
          <cell r="Q1121" t="str">
            <v>NO11</v>
          </cell>
          <cell r="R1121">
            <v>80000</v>
          </cell>
          <cell r="S1121">
            <v>15100</v>
          </cell>
          <cell r="T1121" t="str">
            <v>IND</v>
          </cell>
          <cell r="U1121" t="str">
            <v>PRC</v>
          </cell>
          <cell r="V1121" t="str">
            <v>BES</v>
          </cell>
        </row>
        <row r="1122">
          <cell r="A1122" t="str">
            <v>QOL</v>
          </cell>
          <cell r="B1122" t="str">
            <v>Q5CR-2000-70310</v>
          </cell>
          <cell r="C1122" t="str">
            <v>QOL-2000-5.1.2</v>
          </cell>
          <cell r="D1122" t="str">
            <v>Cooperative Research</v>
          </cell>
          <cell r="E1122" t="str">
            <v>Improving the quality of cultivated scallops to ensure a viable aquaculture production</v>
          </cell>
          <cell r="F1122">
            <v>602400</v>
          </cell>
          <cell r="G1122">
            <v>301200</v>
          </cell>
          <cell r="H1122">
            <v>36908</v>
          </cell>
          <cell r="I1122">
            <v>7</v>
          </cell>
          <cell r="K1122" t="str">
            <v>SME Contractors</v>
          </cell>
          <cell r="L1122" t="str">
            <v>TAROVEKST AS</v>
          </cell>
          <cell r="N1122" t="str">
            <v>7194</v>
          </cell>
          <cell r="O1122" t="str">
            <v>BRANDSFJORD</v>
          </cell>
          <cell r="P1122" t="str">
            <v>NO</v>
          </cell>
          <cell r="Q1122" t="str">
            <v>NO</v>
          </cell>
          <cell r="R1122">
            <v>50000</v>
          </cell>
          <cell r="S1122">
            <v>8000</v>
          </cell>
          <cell r="T1122" t="str">
            <v>IND</v>
          </cell>
          <cell r="U1122" t="str">
            <v>PRC</v>
          </cell>
          <cell r="V1122" t="str">
            <v>BES</v>
          </cell>
        </row>
        <row r="1123">
          <cell r="A1123" t="str">
            <v>QOL</v>
          </cell>
          <cell r="B1123" t="str">
            <v>Q5CR-2000-70310</v>
          </cell>
          <cell r="C1123" t="str">
            <v>QOL-2000-5.1.2</v>
          </cell>
          <cell r="D1123" t="str">
            <v>Cooperative Research</v>
          </cell>
          <cell r="E1123" t="str">
            <v>Improving the quality of cultivated scallops to ensure a viable aquaculture production</v>
          </cell>
          <cell r="F1123">
            <v>602400</v>
          </cell>
          <cell r="G1123">
            <v>301200</v>
          </cell>
          <cell r="H1123">
            <v>36908</v>
          </cell>
          <cell r="I1123">
            <v>7</v>
          </cell>
          <cell r="K1123" t="str">
            <v>RTD performers</v>
          </cell>
          <cell r="L1123" t="str">
            <v>University of Bergen_x000D_Centre for Studies of Environment and Resources</v>
          </cell>
          <cell r="M1123" t="str">
            <v>High Technology Centre</v>
          </cell>
          <cell r="N1123" t="str">
            <v>7800</v>
          </cell>
          <cell r="O1123" t="str">
            <v>BERGEN</v>
          </cell>
          <cell r="P1123" t="str">
            <v>NO</v>
          </cell>
          <cell r="Q1123" t="str">
            <v>NO12</v>
          </cell>
          <cell r="R1123">
            <v>162000</v>
          </cell>
          <cell r="S1123">
            <v>162000</v>
          </cell>
          <cell r="T1123" t="str">
            <v>HES</v>
          </cell>
          <cell r="U1123" t="str">
            <v>GOV</v>
          </cell>
          <cell r="V1123" t="str">
            <v>HES</v>
          </cell>
        </row>
        <row r="1124">
          <cell r="A1124" t="str">
            <v>QOL</v>
          </cell>
          <cell r="B1124" t="str">
            <v>Q5CR-2000-70418</v>
          </cell>
          <cell r="C1124" t="str">
            <v>QOL-2000-5.1.2</v>
          </cell>
          <cell r="D1124" t="str">
            <v>Cooperative Research</v>
          </cell>
          <cell r="E1124" t="str">
            <v>Dioxin and PCB accumulation in farmed fish from feed</v>
          </cell>
          <cell r="F1124">
            <v>387277</v>
          </cell>
          <cell r="G1124">
            <v>193638</v>
          </cell>
          <cell r="H1124">
            <v>36908</v>
          </cell>
          <cell r="I1124">
            <v>8</v>
          </cell>
          <cell r="J1124">
            <v>4</v>
          </cell>
          <cell r="K1124" t="str">
            <v>SME Contractors</v>
          </cell>
          <cell r="L1124" t="str">
            <v>Egersund Sildoljefabrikk AS</v>
          </cell>
          <cell r="M1124" t="str">
            <v>PO BOX 100_x000D_
Skriveralmenningen 1A</v>
          </cell>
          <cell r="N1124" t="str">
            <v>4370</v>
          </cell>
          <cell r="O1124" t="str">
            <v>EGERSUND</v>
          </cell>
          <cell r="P1124" t="str">
            <v>NO</v>
          </cell>
          <cell r="Q1124" t="str">
            <v>NO11</v>
          </cell>
          <cell r="R1124">
            <v>6900</v>
          </cell>
          <cell r="S1124">
            <v>0</v>
          </cell>
          <cell r="T1124" t="str">
            <v>OTH</v>
          </cell>
          <cell r="U1124" t="str">
            <v>PRC</v>
          </cell>
          <cell r="V1124" t="str">
            <v>BES</v>
          </cell>
        </row>
        <row r="1125">
          <cell r="A1125" t="str">
            <v>QOL</v>
          </cell>
          <cell r="B1125" t="str">
            <v>Q5CR-2000-70418</v>
          </cell>
          <cell r="C1125" t="str">
            <v>QOL-2000-5.1.2</v>
          </cell>
          <cell r="D1125" t="str">
            <v>Cooperative Research</v>
          </cell>
          <cell r="E1125" t="str">
            <v>Dioxin and PCB accumulation in farmed fish from feed</v>
          </cell>
          <cell r="F1125">
            <v>387277</v>
          </cell>
          <cell r="G1125">
            <v>193638</v>
          </cell>
          <cell r="H1125">
            <v>36908</v>
          </cell>
          <cell r="I1125">
            <v>8</v>
          </cell>
          <cell r="K1125" t="str">
            <v>RTD performers</v>
          </cell>
          <cell r="L1125" t="str">
            <v>Institute of Nutrition, Directorate of Fisheries</v>
          </cell>
          <cell r="M1125" t="str">
            <v>Strandgaten 229_x000D_
PO Box 185</v>
          </cell>
          <cell r="N1125" t="str">
            <v>5804</v>
          </cell>
          <cell r="O1125" t="str">
            <v>BERGEN</v>
          </cell>
          <cell r="P1125" t="str">
            <v>NO</v>
          </cell>
          <cell r="Q1125" t="str">
            <v>NO12</v>
          </cell>
          <cell r="R1125">
            <v>52174</v>
          </cell>
          <cell r="S1125">
            <v>29371</v>
          </cell>
          <cell r="T1125" t="str">
            <v>REC</v>
          </cell>
          <cell r="U1125" t="str">
            <v>GOV</v>
          </cell>
          <cell r="V1125" t="str">
            <v>RPU</v>
          </cell>
        </row>
        <row r="1126">
          <cell r="A1126" t="str">
            <v>QOL</v>
          </cell>
          <cell r="B1126" t="str">
            <v>Q5CR-2000-70418</v>
          </cell>
          <cell r="C1126" t="str">
            <v>QOL-2000-5.1.2</v>
          </cell>
          <cell r="D1126" t="str">
            <v>Cooperative Research</v>
          </cell>
          <cell r="E1126" t="str">
            <v>Dioxin and PCB accumulation in farmed fish from feed</v>
          </cell>
          <cell r="F1126">
            <v>387277</v>
          </cell>
          <cell r="G1126">
            <v>193638</v>
          </cell>
          <cell r="H1126">
            <v>36908</v>
          </cell>
          <cell r="I1126">
            <v>8</v>
          </cell>
          <cell r="K1126" t="str">
            <v>RTD performers</v>
          </cell>
          <cell r="L1126" t="str">
            <v>NorAqua Innovation AS</v>
          </cell>
          <cell r="N1126" t="str">
            <v>4335</v>
          </cell>
          <cell r="O1126" t="str">
            <v>DIRDAL</v>
          </cell>
          <cell r="P1126" t="str">
            <v>NO</v>
          </cell>
          <cell r="Q1126" t="str">
            <v>NO11</v>
          </cell>
          <cell r="R1126">
            <v>25000</v>
          </cell>
          <cell r="S1126">
            <v>14073</v>
          </cell>
          <cell r="T1126" t="str">
            <v>REC</v>
          </cell>
          <cell r="U1126" t="str">
            <v>PRC</v>
          </cell>
          <cell r="V1126" t="str">
            <v>RPR</v>
          </cell>
        </row>
        <row r="1127">
          <cell r="A1127" t="str">
            <v>QOL</v>
          </cell>
          <cell r="B1127" t="str">
            <v>Q5CR-2000-70418</v>
          </cell>
          <cell r="C1127" t="str">
            <v>QOL-2000-5.1.2</v>
          </cell>
          <cell r="D1127" t="str">
            <v>Cooperative Research</v>
          </cell>
          <cell r="E1127" t="str">
            <v>Dioxin and PCB accumulation in farmed fish from feed</v>
          </cell>
          <cell r="F1127">
            <v>387277</v>
          </cell>
          <cell r="G1127">
            <v>193638</v>
          </cell>
          <cell r="H1127">
            <v>36908</v>
          </cell>
          <cell r="I1127">
            <v>8</v>
          </cell>
          <cell r="K1127" t="str">
            <v>RTD performers</v>
          </cell>
          <cell r="L1127" t="str">
            <v>Nutreco Aquaculture Research Centre AS_x000D_
Lerang Research Station</v>
          </cell>
          <cell r="N1127" t="str">
            <v>4100</v>
          </cell>
          <cell r="O1127" t="str">
            <v>J?RPELAND</v>
          </cell>
          <cell r="P1127" t="str">
            <v>NO</v>
          </cell>
          <cell r="Q1127" t="str">
            <v>NO11</v>
          </cell>
          <cell r="R1127">
            <v>157043</v>
          </cell>
          <cell r="S1127">
            <v>88406</v>
          </cell>
          <cell r="T1127" t="str">
            <v>REC</v>
          </cell>
          <cell r="U1127" t="str">
            <v>PNP</v>
          </cell>
          <cell r="V1127" t="str">
            <v>RPN</v>
          </cell>
        </row>
        <row r="1128">
          <cell r="A1128" t="str">
            <v>QOL</v>
          </cell>
          <cell r="B1128" t="str">
            <v>Q5CR-2001-70626</v>
          </cell>
          <cell r="C1128" t="str">
            <v>QOL-2000-5.1.2</v>
          </cell>
          <cell r="D1128" t="str">
            <v>Cooperative Research</v>
          </cell>
          <cell r="E1128" t="str">
            <v>Utilisation of by products from shrimp peeling, for feed addition to lobster fry, halibut juveniles, organic farmed salmon par and arctic char par and adults</v>
          </cell>
          <cell r="F1128">
            <v>770659</v>
          </cell>
          <cell r="G1128">
            <v>385326</v>
          </cell>
          <cell r="H1128">
            <v>37394</v>
          </cell>
          <cell r="I1128">
            <v>7</v>
          </cell>
          <cell r="J1128">
            <v>2</v>
          </cell>
          <cell r="K1128" t="str">
            <v>SME Contractors</v>
          </cell>
          <cell r="L1128" t="str">
            <v>Finny Reker AS</v>
          </cell>
          <cell r="N1128" t="str">
            <v>4420</v>
          </cell>
          <cell r="O1128" t="str">
            <v>ANA SIRA</v>
          </cell>
          <cell r="P1128" t="str">
            <v>NO</v>
          </cell>
          <cell r="R1128">
            <v>92405</v>
          </cell>
          <cell r="S1128">
            <v>6500</v>
          </cell>
          <cell r="T1128" t="str">
            <v>N/A</v>
          </cell>
          <cell r="U1128" t="str">
            <v>N/A</v>
          </cell>
          <cell r="V1128" t="str">
            <v>N/A</v>
          </cell>
        </row>
        <row r="1129">
          <cell r="A1129" t="str">
            <v>QOL</v>
          </cell>
          <cell r="B1129" t="str">
            <v>Q5CR-2001-70626</v>
          </cell>
          <cell r="C1129" t="str">
            <v>QOL-2000-5.1.2</v>
          </cell>
          <cell r="D1129" t="str">
            <v>Cooperative Research</v>
          </cell>
          <cell r="E1129" t="str">
            <v>Utilisation of by products from shrimp peeling, for feed addition to lobster fry, halibut juveniles, organic farmed salmon par and arctic char par and adults</v>
          </cell>
          <cell r="F1129">
            <v>770659</v>
          </cell>
          <cell r="G1129">
            <v>385326</v>
          </cell>
          <cell r="H1129">
            <v>37394</v>
          </cell>
          <cell r="I1129">
            <v>7</v>
          </cell>
          <cell r="K1129" t="str">
            <v>RTD performers</v>
          </cell>
          <cell r="L1129" t="str">
            <v>THE NORCONSERV FOUNDATION</v>
          </cell>
          <cell r="M1129" t="str">
            <v>Alexander Kiellandsgt. 2_x000D_
PO Box 327</v>
          </cell>
          <cell r="N1129" t="str">
            <v>4002</v>
          </cell>
          <cell r="O1129" t="str">
            <v>STAVANGER</v>
          </cell>
          <cell r="P1129" t="str">
            <v>NO</v>
          </cell>
          <cell r="Q1129" t="str">
            <v>NO11</v>
          </cell>
          <cell r="R1129">
            <v>133556</v>
          </cell>
          <cell r="S1129">
            <v>133556</v>
          </cell>
          <cell r="T1129" t="str">
            <v>REC</v>
          </cell>
          <cell r="U1129" t="str">
            <v>PNP</v>
          </cell>
          <cell r="V1129" t="str">
            <v>RPN</v>
          </cell>
        </row>
        <row r="1130">
          <cell r="A1130" t="str">
            <v>QOL</v>
          </cell>
          <cell r="B1130" t="str">
            <v>Q5CR-2001-70684</v>
          </cell>
          <cell r="C1130" t="str">
            <v>QOL-2001-5.1.2</v>
          </cell>
          <cell r="D1130" t="str">
            <v>Cooperative Research</v>
          </cell>
          <cell r="E1130" t="str">
            <v>Developing a partial fishmeal replacer from EU plant raw materials for use in aquaculture</v>
          </cell>
          <cell r="F1130">
            <v>1200000</v>
          </cell>
          <cell r="G1130">
            <v>600000</v>
          </cell>
          <cell r="H1130">
            <v>37252</v>
          </cell>
          <cell r="I1130">
            <v>6</v>
          </cell>
          <cell r="J1130">
            <v>2</v>
          </cell>
          <cell r="K1130" t="str">
            <v>SME Contractors</v>
          </cell>
          <cell r="L1130" t="str">
            <v>Harald Mathisen A/S</v>
          </cell>
          <cell r="M1130" t="str">
            <v>PO BOX 561 Sentrum_x000D_
Nedrevollgate 1</v>
          </cell>
          <cell r="N1130" t="str">
            <v>0158</v>
          </cell>
          <cell r="O1130" t="str">
            <v>OSLO</v>
          </cell>
          <cell r="P1130" t="str">
            <v>NO</v>
          </cell>
          <cell r="Q1130" t="str">
            <v>NO03</v>
          </cell>
          <cell r="R1130">
            <v>85000</v>
          </cell>
          <cell r="S1130">
            <v>16000</v>
          </cell>
          <cell r="T1130" t="str">
            <v>OTH</v>
          </cell>
          <cell r="U1130" t="str">
            <v>PRC</v>
          </cell>
          <cell r="V1130" t="str">
            <v>BES</v>
          </cell>
        </row>
        <row r="1131">
          <cell r="A1131" t="str">
            <v>QOL</v>
          </cell>
          <cell r="B1131" t="str">
            <v>Q5CR-2001-70684</v>
          </cell>
          <cell r="C1131" t="str">
            <v>QOL-2001-5.1.2</v>
          </cell>
          <cell r="D1131" t="str">
            <v>Cooperative Research</v>
          </cell>
          <cell r="E1131" t="str">
            <v>Developing a partial fishmeal replacer from EU plant raw materials for use in aquaculture</v>
          </cell>
          <cell r="F1131">
            <v>1200000</v>
          </cell>
          <cell r="G1131">
            <v>600000</v>
          </cell>
          <cell r="H1131">
            <v>37252</v>
          </cell>
          <cell r="I1131">
            <v>6</v>
          </cell>
          <cell r="K1131" t="str">
            <v>SME Contractors</v>
          </cell>
          <cell r="L1131" t="str">
            <v>Vik Laks A/S</v>
          </cell>
          <cell r="M1131" t="str">
            <v>Le Moulin</v>
          </cell>
          <cell r="N1131" t="str">
            <v>5337</v>
          </cell>
          <cell r="O1131" t="str">
            <v>RONG, OEYGARDEN</v>
          </cell>
          <cell r="P1131" t="str">
            <v>NO</v>
          </cell>
          <cell r="Q1131" t="str">
            <v>NO11</v>
          </cell>
          <cell r="R1131">
            <v>80000</v>
          </cell>
          <cell r="S1131">
            <v>8000</v>
          </cell>
          <cell r="T1131" t="str">
            <v>IND</v>
          </cell>
          <cell r="U1131" t="str">
            <v>PRC</v>
          </cell>
          <cell r="V1131" t="str">
            <v>BES</v>
          </cell>
        </row>
        <row r="1132">
          <cell r="A1132" t="str">
            <v>QOL</v>
          </cell>
          <cell r="B1132" t="str">
            <v>Q5CR-2001-70687</v>
          </cell>
          <cell r="C1132" t="str">
            <v>QOL-2001-5.1.2</v>
          </cell>
          <cell r="D1132" t="str">
            <v>Cooperative Research</v>
          </cell>
          <cell r="E1132" t="str">
            <v>Freezing milt as tool for genetic improvement of farmed seabream</v>
          </cell>
          <cell r="F1132">
            <v>580000</v>
          </cell>
          <cell r="G1132">
            <v>290000</v>
          </cell>
          <cell r="H1132">
            <v>37384</v>
          </cell>
          <cell r="I1132">
            <v>4</v>
          </cell>
          <cell r="J1132">
            <v>1</v>
          </cell>
          <cell r="K1132" t="str">
            <v>Prime Contractor</v>
          </cell>
          <cell r="L1132" t="str">
            <v>AKVAFORSK GENETICS CENTER</v>
          </cell>
          <cell r="M1132" t="str">
            <v>Sj?lseng</v>
          </cell>
          <cell r="N1132" t="str">
            <v>6600</v>
          </cell>
          <cell r="O1132" t="str">
            <v>SUNNDALS?RA</v>
          </cell>
          <cell r="P1132" t="str">
            <v>NO</v>
          </cell>
          <cell r="Q1132" t="str">
            <v>NO</v>
          </cell>
          <cell r="R1132">
            <v>116000</v>
          </cell>
          <cell r="S1132">
            <v>58000</v>
          </cell>
          <cell r="T1132" t="str">
            <v>OTH</v>
          </cell>
          <cell r="U1132" t="str">
            <v>PRC</v>
          </cell>
          <cell r="V1132" t="str">
            <v>BES</v>
          </cell>
        </row>
        <row r="1133">
          <cell r="A1133" t="str">
            <v>QOL</v>
          </cell>
          <cell r="B1133" t="str">
            <v>Q5CR-2002-70849</v>
          </cell>
          <cell r="C1133" t="str">
            <v>QOL-2001-5.1.2</v>
          </cell>
          <cell r="D1133" t="str">
            <v>Cooperative Research</v>
          </cell>
          <cell r="E1133" t="str">
            <v>Algal toxins, their accumulation and loss in commercially important shellfish, including larval mortality and appraisal of accelerated depuration</v>
          </cell>
          <cell r="F1133">
            <v>1572967</v>
          </cell>
          <cell r="G1133">
            <v>786482</v>
          </cell>
          <cell r="H1133">
            <v>37547</v>
          </cell>
          <cell r="I1133">
            <v>9</v>
          </cell>
          <cell r="J1133">
            <v>3</v>
          </cell>
          <cell r="K1133" t="str">
            <v>SME Contractors</v>
          </cell>
          <cell r="L1133" t="str">
            <v>HAVBRUKSKOMPANIET</v>
          </cell>
          <cell r="M1133" t="str">
            <v>SKJELLSENTERET</v>
          </cell>
          <cell r="N1133" t="str">
            <v>4110</v>
          </cell>
          <cell r="O1133" t="str">
            <v>FORSAND</v>
          </cell>
          <cell r="P1133" t="str">
            <v>NO</v>
          </cell>
          <cell r="R1133">
            <v>247389</v>
          </cell>
          <cell r="S1133">
            <v>14800</v>
          </cell>
          <cell r="T1133" t="str">
            <v>N/A</v>
          </cell>
          <cell r="U1133" t="str">
            <v>N/A</v>
          </cell>
          <cell r="V1133" t="str">
            <v>N/A</v>
          </cell>
        </row>
        <row r="1134">
          <cell r="A1134" t="str">
            <v>QOL</v>
          </cell>
          <cell r="B1134" t="str">
            <v>Q5CR-2002-70849</v>
          </cell>
          <cell r="C1134" t="str">
            <v>QOL-2001-5.1.2</v>
          </cell>
          <cell r="D1134" t="str">
            <v>Cooperative Research</v>
          </cell>
          <cell r="E1134" t="str">
            <v>Algal toxins, their accumulation and loss in commercially important shellfish, including larval mortality and appraisal of accelerated depuration</v>
          </cell>
          <cell r="F1134">
            <v>1572967</v>
          </cell>
          <cell r="G1134">
            <v>786482</v>
          </cell>
          <cell r="H1134">
            <v>37547</v>
          </cell>
          <cell r="I1134">
            <v>9</v>
          </cell>
          <cell r="K1134" t="str">
            <v>SME Contractors</v>
          </cell>
          <cell r="L1134" t="str">
            <v>HVALER HAVPRODUKTER AS</v>
          </cell>
          <cell r="M1134" t="str">
            <v>PO Box 35</v>
          </cell>
          <cell r="N1134" t="str">
            <v>1684</v>
          </cell>
          <cell r="O1134" t="str">
            <v>VESTEROY</v>
          </cell>
          <cell r="P1134" t="str">
            <v>NO</v>
          </cell>
          <cell r="Q1134" t="str">
            <v>NO</v>
          </cell>
          <cell r="R1134">
            <v>103681</v>
          </cell>
          <cell r="S1134">
            <v>9500</v>
          </cell>
          <cell r="T1134" t="str">
            <v>IND</v>
          </cell>
          <cell r="U1134" t="str">
            <v>PRC</v>
          </cell>
          <cell r="V1134" t="str">
            <v>BES</v>
          </cell>
        </row>
        <row r="1135">
          <cell r="A1135" t="str">
            <v>QOL</v>
          </cell>
          <cell r="B1135" t="str">
            <v>Q5CR-2002-70849</v>
          </cell>
          <cell r="C1135" t="str">
            <v>QOL-2001-5.1.2</v>
          </cell>
          <cell r="D1135" t="str">
            <v>Cooperative Research</v>
          </cell>
          <cell r="E1135" t="str">
            <v>Algal toxins, their accumulation and loss in commercially important shellfish, including larval mortality and appraisal of accelerated depuration</v>
          </cell>
          <cell r="F1135">
            <v>1572967</v>
          </cell>
          <cell r="G1135">
            <v>786482</v>
          </cell>
          <cell r="H1135">
            <v>37547</v>
          </cell>
          <cell r="I1135">
            <v>9</v>
          </cell>
          <cell r="K1135" t="str">
            <v>RTD performers</v>
          </cell>
          <cell r="L1135" t="str">
            <v>NIVA   NORWEGIAN INSTITUTE FOR WATER RESEARCH</v>
          </cell>
          <cell r="M1135" t="str">
            <v>PO Box173 Kjelsaas_x000D_
Brekkeveien 19</v>
          </cell>
          <cell r="N1135" t="str">
            <v>0411</v>
          </cell>
          <cell r="O1135" t="str">
            <v>OSLO</v>
          </cell>
          <cell r="P1135" t="str">
            <v>NO</v>
          </cell>
          <cell r="Q1135" t="str">
            <v>NO03</v>
          </cell>
          <cell r="R1135">
            <v>140399</v>
          </cell>
          <cell r="S1135">
            <v>140399</v>
          </cell>
          <cell r="T1135" t="str">
            <v>REC</v>
          </cell>
          <cell r="U1135" t="str">
            <v>PNP</v>
          </cell>
          <cell r="V1135" t="str">
            <v>RPN</v>
          </cell>
        </row>
        <row r="1136">
          <cell r="A1136" t="str">
            <v>QOL</v>
          </cell>
          <cell r="B1136" t="str">
            <v>Q5CR-2002-71039</v>
          </cell>
          <cell r="C1136" t="str">
            <v>QOL-2001-5.1.2</v>
          </cell>
          <cell r="D1136" t="str">
            <v>Cooperative Research</v>
          </cell>
          <cell r="E1136" t="str">
            <v>Design and development of commercial scale farming technologies for sole</v>
          </cell>
          <cell r="F1136">
            <v>1801857</v>
          </cell>
          <cell r="G1136">
            <v>897717</v>
          </cell>
          <cell r="H1136">
            <v>37547</v>
          </cell>
          <cell r="I1136">
            <v>11</v>
          </cell>
          <cell r="J1136">
            <v>1</v>
          </cell>
          <cell r="K1136" t="str">
            <v>RTD performers</v>
          </cell>
          <cell r="L1136" t="str">
            <v>Akvaplan-NIVA AS</v>
          </cell>
          <cell r="M1136" t="str">
            <v>Polar Environment Centre</v>
          </cell>
          <cell r="N1136" t="str">
            <v>9296</v>
          </cell>
          <cell r="O1136" t="str">
            <v>TROMSO</v>
          </cell>
          <cell r="P1136" t="str">
            <v>NO</v>
          </cell>
          <cell r="Q1136" t="str">
            <v>NO19</v>
          </cell>
          <cell r="R1136">
            <v>290630</v>
          </cell>
          <cell r="S1136">
            <v>290630</v>
          </cell>
          <cell r="T1136" t="str">
            <v>REC</v>
          </cell>
          <cell r="U1136" t="str">
            <v>PRC</v>
          </cell>
          <cell r="V1136" t="str">
            <v>RPR</v>
          </cell>
        </row>
        <row r="1137">
          <cell r="A1137" t="str">
            <v>QOL</v>
          </cell>
          <cell r="B1137" t="str">
            <v>Q5CR-2002-71272</v>
          </cell>
          <cell r="C1137" t="str">
            <v>QOL-2001-5.1.2</v>
          </cell>
          <cell r="D1137" t="str">
            <v>Cooperative Research</v>
          </cell>
          <cell r="E1137" t="str">
            <v>Application of environmental-friendly agents with antimicrobial properties in Aquaculture</v>
          </cell>
          <cell r="F1137">
            <v>560850</v>
          </cell>
          <cell r="G1137">
            <v>280425</v>
          </cell>
          <cell r="H1137">
            <v>37557</v>
          </cell>
          <cell r="I1137">
            <v>4</v>
          </cell>
          <cell r="J1137">
            <v>1</v>
          </cell>
          <cell r="K1137" t="str">
            <v>SME Contractors</v>
          </cell>
          <cell r="L1137" t="str">
            <v>Aquapro_x000D_
Forinnova</v>
          </cell>
          <cell r="M1137" t="str">
            <v>Thormohlensgate</v>
          </cell>
          <cell r="N1137" t="str">
            <v>5008</v>
          </cell>
          <cell r="O1137" t="str">
            <v>BERGEN</v>
          </cell>
          <cell r="P1137" t="str">
            <v>NO</v>
          </cell>
          <cell r="Q1137" t="str">
            <v>NO12</v>
          </cell>
          <cell r="R1137">
            <v>134093</v>
          </cell>
          <cell r="S1137">
            <v>22300</v>
          </cell>
          <cell r="T1137" t="str">
            <v>N/A</v>
          </cell>
          <cell r="U1137" t="str">
            <v>N/A</v>
          </cell>
          <cell r="V1137" t="str">
            <v>N/A</v>
          </cell>
        </row>
        <row r="1138">
          <cell r="A1138" t="str">
            <v>QOL</v>
          </cell>
          <cell r="B1138" t="str">
            <v>Q5CR-2002-71709</v>
          </cell>
          <cell r="C1138" t="str">
            <v>QOL-1999-5.1.2</v>
          </cell>
          <cell r="D1138" t="str">
            <v>Cooperative Research</v>
          </cell>
          <cell r="E1138" t="str">
            <v>Promoting higher added value to a finfish species rejected to sea</v>
          </cell>
          <cell r="F1138">
            <v>880199</v>
          </cell>
          <cell r="G1138">
            <v>439654</v>
          </cell>
          <cell r="H1138">
            <v>37616</v>
          </cell>
          <cell r="I1138">
            <v>10</v>
          </cell>
          <cell r="J1138">
            <v>1</v>
          </cell>
          <cell r="K1138" t="str">
            <v>SME Contractors</v>
          </cell>
          <cell r="L1138" t="str">
            <v>Optimar A.S.</v>
          </cell>
          <cell r="M1138" t="str">
            <v>Valderoey</v>
          </cell>
          <cell r="N1138" t="str">
            <v>6050</v>
          </cell>
          <cell r="O1138" t="str">
            <v>VALDEROEY</v>
          </cell>
          <cell r="P1138" t="str">
            <v>NO</v>
          </cell>
          <cell r="R1138">
            <v>66360</v>
          </cell>
          <cell r="S1138">
            <v>3000</v>
          </cell>
          <cell r="T1138" t="str">
            <v>IND</v>
          </cell>
          <cell r="U1138" t="str">
            <v>PRC</v>
          </cell>
          <cell r="V1138" t="str">
            <v>BES</v>
          </cell>
        </row>
        <row r="1139">
          <cell r="A1139" t="str">
            <v>QOL</v>
          </cell>
          <cell r="B1139" t="str">
            <v>Q5CR-2002-72468</v>
          </cell>
          <cell r="C1139" t="str">
            <v>QOL-1999-5.1.2</v>
          </cell>
          <cell r="D1139" t="str">
            <v>Cooperative Research</v>
          </cell>
          <cell r="E1139" t="str">
            <v>PRESERVATION OF COPEPOD EGGS FOR FISH FARMING</v>
          </cell>
          <cell r="F1139">
            <v>1398382</v>
          </cell>
          <cell r="G1139">
            <v>699190</v>
          </cell>
          <cell r="H1139">
            <v>37651</v>
          </cell>
          <cell r="I1139">
            <v>13</v>
          </cell>
          <cell r="J1139">
            <v>4</v>
          </cell>
          <cell r="K1139" t="str">
            <v>SME Contractors</v>
          </cell>
          <cell r="L1139" t="str">
            <v>Brandal Havbruk AS</v>
          </cell>
          <cell r="M1139" t="str">
            <v xml:space="preserve">_x000D_
</v>
          </cell>
          <cell r="N1139" t="str">
            <v>6062</v>
          </cell>
          <cell r="O1139" t="str">
            <v>BRANDAL</v>
          </cell>
          <cell r="P1139" t="str">
            <v>NO</v>
          </cell>
          <cell r="R1139">
            <v>117246</v>
          </cell>
          <cell r="S1139">
            <v>13150</v>
          </cell>
          <cell r="T1139" t="str">
            <v>IND</v>
          </cell>
          <cell r="U1139" t="str">
            <v>PRC</v>
          </cell>
          <cell r="V1139" t="str">
            <v>BES</v>
          </cell>
        </row>
        <row r="1140">
          <cell r="A1140" t="str">
            <v>QOL</v>
          </cell>
          <cell r="B1140" t="str">
            <v>Q5CR-2002-72468</v>
          </cell>
          <cell r="C1140" t="str">
            <v>QOL-1999-5.1.2</v>
          </cell>
          <cell r="D1140" t="str">
            <v>Cooperative Research</v>
          </cell>
          <cell r="E1140" t="str">
            <v>PRESERVATION OF COPEPOD EGGS FOR FISH FARMING</v>
          </cell>
          <cell r="F1140">
            <v>1398382</v>
          </cell>
          <cell r="G1140">
            <v>699190</v>
          </cell>
          <cell r="H1140">
            <v>37651</v>
          </cell>
          <cell r="I1140">
            <v>13</v>
          </cell>
          <cell r="K1140" t="str">
            <v>SME Contractors</v>
          </cell>
          <cell r="L1140" t="str">
            <v>Fosen Aquacenter AS</v>
          </cell>
          <cell r="N1140" t="str">
            <v>7105</v>
          </cell>
          <cell r="O1140" t="str">
            <v>STATDSBYGD</v>
          </cell>
          <cell r="P1140" t="str">
            <v>NO</v>
          </cell>
          <cell r="R1140">
            <v>119374</v>
          </cell>
          <cell r="S1140">
            <v>13150</v>
          </cell>
          <cell r="T1140" t="str">
            <v>IND</v>
          </cell>
          <cell r="U1140" t="str">
            <v>PRC</v>
          </cell>
          <cell r="V1140" t="str">
            <v>BES</v>
          </cell>
        </row>
        <row r="1141">
          <cell r="A1141" t="str">
            <v>QOL</v>
          </cell>
          <cell r="B1141" t="str">
            <v>Q5CR-2002-72468</v>
          </cell>
          <cell r="C1141" t="str">
            <v>QOL-1999-5.1.2</v>
          </cell>
          <cell r="D1141" t="str">
            <v>Cooperative Research</v>
          </cell>
          <cell r="E1141" t="str">
            <v>PRESERVATION OF COPEPOD EGGS FOR FISH FARMING</v>
          </cell>
          <cell r="F1141">
            <v>1398382</v>
          </cell>
          <cell r="G1141">
            <v>699190</v>
          </cell>
          <cell r="H1141">
            <v>37651</v>
          </cell>
          <cell r="I1141">
            <v>13</v>
          </cell>
          <cell r="K1141" t="str">
            <v>RTD performers</v>
          </cell>
          <cell r="L1141" t="str">
            <v>NTNU_x000D_Trondheim Biological Station</v>
          </cell>
          <cell r="M1141" t="str">
            <v>Bynesveien 46</v>
          </cell>
          <cell r="N1141" t="str">
            <v>7018</v>
          </cell>
          <cell r="O1141" t="str">
            <v>TRONDHEIM</v>
          </cell>
          <cell r="P1141" t="str">
            <v>NO</v>
          </cell>
          <cell r="Q1141" t="str">
            <v>NO16</v>
          </cell>
          <cell r="R1141">
            <v>78864</v>
          </cell>
          <cell r="S1141">
            <v>78864</v>
          </cell>
          <cell r="T1141" t="str">
            <v>N/A</v>
          </cell>
          <cell r="U1141" t="str">
            <v>N/A</v>
          </cell>
          <cell r="V1141" t="str">
            <v>N/A</v>
          </cell>
        </row>
        <row r="1142">
          <cell r="A1142" t="str">
            <v>QOL</v>
          </cell>
          <cell r="B1142" t="str">
            <v>Q5CR-2002-72468</v>
          </cell>
          <cell r="C1142" t="str">
            <v>QOL-1999-5.1.2</v>
          </cell>
          <cell r="D1142" t="str">
            <v>Cooperative Research</v>
          </cell>
          <cell r="E1142" t="str">
            <v>PRESERVATION OF COPEPOD EGGS FOR FISH FARMING</v>
          </cell>
          <cell r="F1142">
            <v>1398382</v>
          </cell>
          <cell r="G1142">
            <v>699190</v>
          </cell>
          <cell r="H1142">
            <v>37651</v>
          </cell>
          <cell r="I1142">
            <v>13</v>
          </cell>
          <cell r="K1142" t="str">
            <v>RTD performers</v>
          </cell>
          <cell r="L1142" t="str">
            <v>SINTEF_x000D_
Bioressources</v>
          </cell>
          <cell r="M1142" t="str">
            <v>Gryta, 2</v>
          </cell>
          <cell r="N1142" t="str">
            <v>7465</v>
          </cell>
          <cell r="O1142" t="str">
            <v>TRONDHEIM</v>
          </cell>
          <cell r="P1142" t="str">
            <v>NO</v>
          </cell>
          <cell r="Q1142" t="str">
            <v>NO16</v>
          </cell>
          <cell r="R1142">
            <v>78911</v>
          </cell>
          <cell r="S1142">
            <v>78911</v>
          </cell>
          <cell r="T1142" t="str">
            <v>N/A</v>
          </cell>
          <cell r="U1142" t="str">
            <v>N/A</v>
          </cell>
          <cell r="V1142" t="str">
            <v>N/A</v>
          </cell>
        </row>
        <row r="1143">
          <cell r="A1143" t="str">
            <v>QOL</v>
          </cell>
          <cell r="B1143" t="str">
            <v>Q5RS-2000-30058</v>
          </cell>
          <cell r="C1143" t="str">
            <v>QOL-1999-5.1.2</v>
          </cell>
          <cell r="D1143" t="str">
            <v>Research Projects</v>
          </cell>
          <cell r="E1143" t="str">
            <v>Researching alternatives to fish oil for aquaculture</v>
          </cell>
          <cell r="F1143">
            <v>3607809</v>
          </cell>
          <cell r="G1143">
            <v>2599597</v>
          </cell>
          <cell r="H1143">
            <v>36857</v>
          </cell>
          <cell r="I1143">
            <v>7</v>
          </cell>
          <cell r="J1143">
            <v>2</v>
          </cell>
          <cell r="K1143" t="str">
            <v>Principal Contractor</v>
          </cell>
          <cell r="L1143" t="str">
            <v>Institute of Nutrition, Directorate of Fisheries</v>
          </cell>
          <cell r="M1143" t="str">
            <v>Strandgaten 229_x000D_
PO Box 185</v>
          </cell>
          <cell r="N1143" t="str">
            <v>5804</v>
          </cell>
          <cell r="O1143" t="str">
            <v>BERGEN</v>
          </cell>
          <cell r="P1143" t="str">
            <v>NO</v>
          </cell>
          <cell r="Q1143" t="str">
            <v>NO12</v>
          </cell>
          <cell r="R1143">
            <v>982543</v>
          </cell>
          <cell r="S1143">
            <v>491272</v>
          </cell>
          <cell r="T1143" t="str">
            <v>REC</v>
          </cell>
          <cell r="U1143" t="str">
            <v>GOV</v>
          </cell>
          <cell r="V1143" t="str">
            <v>RPU</v>
          </cell>
        </row>
        <row r="1144">
          <cell r="A1144" t="str">
            <v>QOL</v>
          </cell>
          <cell r="B1144" t="str">
            <v>Q5RS-2000-30058</v>
          </cell>
          <cell r="C1144" t="str">
            <v>QOL-1999-5.1.2</v>
          </cell>
          <cell r="D1144" t="str">
            <v>Research Projects</v>
          </cell>
          <cell r="E1144" t="str">
            <v>Researching alternatives to fish oil for aquaculture</v>
          </cell>
          <cell r="F1144">
            <v>3607809</v>
          </cell>
          <cell r="G1144">
            <v>2599597</v>
          </cell>
          <cell r="H1144">
            <v>36857</v>
          </cell>
          <cell r="I1144">
            <v>7</v>
          </cell>
          <cell r="K1144" t="str">
            <v>Assistant Contractor</v>
          </cell>
          <cell r="L1144" t="str">
            <v>Nutreco Aquaculture Research Centre AS</v>
          </cell>
          <cell r="M1144" t="str">
            <v>PO Box 48_x000D_
Sjohagen 3</v>
          </cell>
          <cell r="N1144" t="str">
            <v>4001</v>
          </cell>
          <cell r="O1144" t="str">
            <v>STAVANGER</v>
          </cell>
          <cell r="P1144" t="str">
            <v>NO</v>
          </cell>
          <cell r="Q1144" t="str">
            <v>NO11</v>
          </cell>
          <cell r="R1144">
            <v>158184</v>
          </cell>
          <cell r="S1144">
            <v>79092</v>
          </cell>
          <cell r="T1144" t="str">
            <v>REC</v>
          </cell>
          <cell r="U1144" t="str">
            <v>PRC</v>
          </cell>
          <cell r="V1144" t="str">
            <v>RPR</v>
          </cell>
        </row>
        <row r="1145">
          <cell r="A1145" t="str">
            <v>QOL</v>
          </cell>
          <cell r="B1145" t="str">
            <v>Q5RS-2000-30183</v>
          </cell>
          <cell r="C1145" t="str">
            <v>QOL-1999-5.1.2</v>
          </cell>
          <cell r="D1145" t="str">
            <v>Research Projects</v>
          </cell>
          <cell r="E1145" t="str">
            <v>Linking hydrographic frontal activity to ecosystem dynamics in the Northe Sea and Skagerrak: Importance to fish stock recruitment</v>
          </cell>
          <cell r="F1145">
            <v>3336611</v>
          </cell>
          <cell r="G1145">
            <v>1899897</v>
          </cell>
          <cell r="H1145">
            <v>36857</v>
          </cell>
          <cell r="I1145">
            <v>7</v>
          </cell>
          <cell r="J1145">
            <v>2</v>
          </cell>
          <cell r="K1145" t="str">
            <v>Principal Contractor</v>
          </cell>
          <cell r="L1145" t="str">
            <v>HAVFORSKNINGSINSTITUTTET_x000D_Department of Marine Environment</v>
          </cell>
          <cell r="M1145" t="str">
            <v>Nordnesgaten 50_x000D_
PO Box 1870</v>
          </cell>
          <cell r="N1145" t="str">
            <v>5024</v>
          </cell>
          <cell r="O1145" t="str">
            <v>BERGEN</v>
          </cell>
          <cell r="P1145" t="str">
            <v>NO</v>
          </cell>
          <cell r="Q1145" t="str">
            <v>NO12</v>
          </cell>
          <cell r="R1145">
            <v>412518</v>
          </cell>
          <cell r="S1145">
            <v>206259</v>
          </cell>
          <cell r="T1145" t="str">
            <v>REC</v>
          </cell>
          <cell r="U1145" t="str">
            <v>GOV</v>
          </cell>
          <cell r="V1145" t="str">
            <v>RPU</v>
          </cell>
        </row>
        <row r="1146">
          <cell r="A1146" t="str">
            <v>QOL</v>
          </cell>
          <cell r="B1146" t="str">
            <v>Q5RS-2000-30183</v>
          </cell>
          <cell r="C1146" t="str">
            <v>QOL-1999-5.1.2</v>
          </cell>
          <cell r="D1146" t="str">
            <v>Research Projects</v>
          </cell>
          <cell r="E1146" t="str">
            <v>Linking hydrographic frontal activity to ecosystem dynamics in the Northe Sea and Skagerrak: Importance to fish stock recruitment</v>
          </cell>
          <cell r="F1146">
            <v>3336611</v>
          </cell>
          <cell r="G1146">
            <v>1899897</v>
          </cell>
          <cell r="H1146">
            <v>36857</v>
          </cell>
          <cell r="I1146">
            <v>7</v>
          </cell>
          <cell r="K1146" t="str">
            <v>Principal Contractor</v>
          </cell>
          <cell r="L1146" t="str">
            <v>University of Bergen_x000D_ Department of Geography</v>
          </cell>
          <cell r="M1146" t="str">
            <v>Breiviksveien 40</v>
          </cell>
          <cell r="N1146" t="str">
            <v>5045</v>
          </cell>
          <cell r="O1146" t="str">
            <v>BERGEN</v>
          </cell>
          <cell r="P1146" t="str">
            <v>NO</v>
          </cell>
          <cell r="Q1146" t="str">
            <v>NO12</v>
          </cell>
          <cell r="R1146">
            <v>57229</v>
          </cell>
          <cell r="S1146">
            <v>57229</v>
          </cell>
          <cell r="T1146" t="str">
            <v>HES</v>
          </cell>
          <cell r="U1146" t="str">
            <v>GOV</v>
          </cell>
          <cell r="V1146" t="str">
            <v>HES</v>
          </cell>
        </row>
        <row r="1147">
          <cell r="A1147" t="str">
            <v>QOL</v>
          </cell>
          <cell r="B1147" t="str">
            <v>Q5RS-2000-30271</v>
          </cell>
          <cell r="C1147" t="str">
            <v>QOL-1999-5.1.2</v>
          </cell>
          <cell r="D1147" t="str">
            <v>Research Projects</v>
          </cell>
          <cell r="E1147" t="str">
            <v>Feed for aquatic animals thet contains cultivated marine microorganisms as alternatives for fish oil</v>
          </cell>
          <cell r="F1147">
            <v>1668928</v>
          </cell>
          <cell r="G1147">
            <v>1093463</v>
          </cell>
          <cell r="H1147">
            <v>36857</v>
          </cell>
          <cell r="I1147">
            <v>7</v>
          </cell>
          <cell r="J1147">
            <v>2</v>
          </cell>
          <cell r="K1147" t="str">
            <v>Principal Contractor</v>
          </cell>
          <cell r="L1147" t="str">
            <v>Norferm DA</v>
          </cell>
          <cell r="M1147" t="str">
            <v>PO Box 8005_x000D_
Vassbotnen 11</v>
          </cell>
          <cell r="N1147" t="str">
            <v>4068</v>
          </cell>
          <cell r="O1147" t="str">
            <v>STAVANGER</v>
          </cell>
          <cell r="P1147" t="str">
            <v>NO</v>
          </cell>
          <cell r="Q1147" t="str">
            <v>NO11</v>
          </cell>
          <cell r="R1147">
            <v>182902</v>
          </cell>
          <cell r="S1147">
            <v>91451</v>
          </cell>
          <cell r="T1147" t="str">
            <v>OTH</v>
          </cell>
          <cell r="U1147" t="str">
            <v>PRC</v>
          </cell>
          <cell r="V1147" t="str">
            <v>BES</v>
          </cell>
        </row>
        <row r="1148">
          <cell r="A1148" t="str">
            <v>QOL</v>
          </cell>
          <cell r="B1148" t="str">
            <v>Q5RS-2000-30271</v>
          </cell>
          <cell r="C1148" t="str">
            <v>QOL-1999-5.1.2</v>
          </cell>
          <cell r="D1148" t="str">
            <v>Research Projects</v>
          </cell>
          <cell r="E1148" t="str">
            <v>Feed for aquatic animals thet contains cultivated marine microorganisms as alternatives for fish oil</v>
          </cell>
          <cell r="F1148">
            <v>1668928</v>
          </cell>
          <cell r="G1148">
            <v>1093463</v>
          </cell>
          <cell r="H1148">
            <v>36857</v>
          </cell>
          <cell r="I1148">
            <v>7</v>
          </cell>
          <cell r="K1148" t="str">
            <v>Principal Contractor</v>
          </cell>
          <cell r="L1148" t="str">
            <v>Nutreco Aquaculture Research Centre AS</v>
          </cell>
          <cell r="M1148" t="str">
            <v>PO Box 48_x000D_
Sjohagen 3</v>
          </cell>
          <cell r="N1148" t="str">
            <v>4001</v>
          </cell>
          <cell r="O1148" t="str">
            <v>STAVANGER</v>
          </cell>
          <cell r="P1148" t="str">
            <v>NO</v>
          </cell>
          <cell r="Q1148" t="str">
            <v>NO11</v>
          </cell>
          <cell r="R1148">
            <v>153973</v>
          </cell>
          <cell r="S1148">
            <v>76987</v>
          </cell>
          <cell r="T1148" t="str">
            <v>REC</v>
          </cell>
          <cell r="U1148" t="str">
            <v>PRC</v>
          </cell>
          <cell r="V1148" t="str">
            <v>RPR</v>
          </cell>
        </row>
        <row r="1149">
          <cell r="A1149" t="str">
            <v>QOL</v>
          </cell>
          <cell r="B1149" t="str">
            <v>Q5RS-2000-30360</v>
          </cell>
          <cell r="C1149" t="str">
            <v>QOL-1999-5.1.2</v>
          </cell>
          <cell r="D1149" t="str">
            <v>Research Projects</v>
          </cell>
          <cell r="E1149" t="str">
            <v>Cloning and functional analysis of fish peroxisome proliferator-activated receptors: The transcriptional control of lipid metabolism in farmed fish species</v>
          </cell>
          <cell r="F1149">
            <v>868950</v>
          </cell>
          <cell r="G1149">
            <v>824975</v>
          </cell>
          <cell r="H1149">
            <v>36857</v>
          </cell>
          <cell r="I1149">
            <v>5</v>
          </cell>
          <cell r="J1149">
            <v>1</v>
          </cell>
          <cell r="K1149" t="str">
            <v>Assistant Contractor</v>
          </cell>
          <cell r="L1149" t="str">
            <v>Nutreco Aquaculture Research Centre AS</v>
          </cell>
          <cell r="M1149" t="str">
            <v>PO Box 48_x000D_
Sjohagen 3</v>
          </cell>
          <cell r="N1149" t="str">
            <v>4001</v>
          </cell>
          <cell r="O1149" t="str">
            <v>STAVANGER</v>
          </cell>
          <cell r="P1149" t="str">
            <v>NO</v>
          </cell>
          <cell r="Q1149" t="str">
            <v>NO11</v>
          </cell>
          <cell r="R1149">
            <v>43067</v>
          </cell>
          <cell r="S1149">
            <v>21256</v>
          </cell>
          <cell r="T1149" t="str">
            <v>REC</v>
          </cell>
          <cell r="U1149" t="str">
            <v>PRC</v>
          </cell>
          <cell r="V1149" t="str">
            <v>RPR</v>
          </cell>
        </row>
        <row r="1150">
          <cell r="A1150" t="str">
            <v>QOL</v>
          </cell>
          <cell r="B1150" t="str">
            <v>Q5RS-2000-31457</v>
          </cell>
          <cell r="C1150" t="str">
            <v>QOL-1999-5.1.2</v>
          </cell>
          <cell r="D1150" t="str">
            <v>Research Projects</v>
          </cell>
          <cell r="E1150" t="str">
            <v>Improved procedures for flatfish larval rearing through the use of probiotic bacteria</v>
          </cell>
          <cell r="F1150">
            <v>2173626</v>
          </cell>
          <cell r="G1150">
            <v>1274257</v>
          </cell>
          <cell r="H1150">
            <v>36857</v>
          </cell>
          <cell r="I1150">
            <v>6</v>
          </cell>
          <cell r="J1150">
            <v>2</v>
          </cell>
          <cell r="K1150" t="str">
            <v>Principal Contractor</v>
          </cell>
          <cell r="L1150" t="str">
            <v>HAVFORSKNINGSINSTITUTTET_x000D_Department of Aquaculture_x000D_Fish Health Division</v>
          </cell>
          <cell r="M1150" t="str">
            <v>PO Box 1870</v>
          </cell>
          <cell r="N1150" t="str">
            <v>5817</v>
          </cell>
          <cell r="O1150" t="str">
            <v>BERGEN</v>
          </cell>
          <cell r="P1150" t="str">
            <v>NO</v>
          </cell>
          <cell r="Q1150" t="str">
            <v>NO12</v>
          </cell>
          <cell r="R1150">
            <v>292826</v>
          </cell>
          <cell r="S1150">
            <v>146413</v>
          </cell>
          <cell r="T1150" t="str">
            <v>REC</v>
          </cell>
          <cell r="U1150" t="str">
            <v>GOV</v>
          </cell>
          <cell r="V1150" t="str">
            <v>RPU</v>
          </cell>
        </row>
        <row r="1151">
          <cell r="A1151" t="str">
            <v>QOL</v>
          </cell>
          <cell r="B1151" t="str">
            <v>Q5RS-2000-31457</v>
          </cell>
          <cell r="C1151" t="str">
            <v>QOL-1999-5.1.2</v>
          </cell>
          <cell r="D1151" t="str">
            <v>Research Projects</v>
          </cell>
          <cell r="E1151" t="str">
            <v>Improved procedures for flatfish larval rearing through the use of probiotic bacteria</v>
          </cell>
          <cell r="F1151">
            <v>2173626</v>
          </cell>
          <cell r="G1151">
            <v>1274257</v>
          </cell>
          <cell r="H1151">
            <v>36857</v>
          </cell>
          <cell r="I1151">
            <v>6</v>
          </cell>
          <cell r="K1151" t="str">
            <v>Principal Contractor</v>
          </cell>
          <cell r="L1151" t="str">
            <v>The Foundation for Scientific and Industrial Research at the Norwegian Institute of Technology_x000D_
Fisheries and Aquaculture</v>
          </cell>
          <cell r="M1151" t="str">
            <v>Gryta 2_x000D_
Bratt?ra</v>
          </cell>
          <cell r="N1151" t="str">
            <v>7465</v>
          </cell>
          <cell r="O1151" t="str">
            <v>TRONDHEIM</v>
          </cell>
          <cell r="P1151" t="str">
            <v>NO</v>
          </cell>
          <cell r="Q1151" t="str">
            <v>NO16</v>
          </cell>
          <cell r="R1151">
            <v>395271</v>
          </cell>
          <cell r="S1151">
            <v>197636</v>
          </cell>
          <cell r="T1151" t="str">
            <v>REC</v>
          </cell>
          <cell r="U1151" t="str">
            <v>JRC</v>
          </cell>
          <cell r="V1151" t="str">
            <v>RPU</v>
          </cell>
        </row>
        <row r="1152">
          <cell r="A1152" t="str">
            <v>QOL</v>
          </cell>
          <cell r="B1152" t="str">
            <v>Q5RS-2000-31656</v>
          </cell>
          <cell r="C1152" t="str">
            <v>QOL-1999-5.1.2</v>
          </cell>
          <cell r="D1152" t="str">
            <v>Research Projects</v>
          </cell>
          <cell r="E1152" t="str">
            <v>Gastrointestinal functions and food intake regulation in Salmonids: Impact of dietary vegetable lipids</v>
          </cell>
          <cell r="F1152">
            <v>1835528</v>
          </cell>
          <cell r="G1152">
            <v>1229871</v>
          </cell>
          <cell r="H1152">
            <v>36864</v>
          </cell>
          <cell r="I1152">
            <v>5</v>
          </cell>
          <cell r="J1152">
            <v>2</v>
          </cell>
          <cell r="K1152" t="str">
            <v>Principal Contractor</v>
          </cell>
          <cell r="L1152" t="str">
            <v>HAVFORSKNINGSINSTITUTTET_x000D_Department of Aquaculture_x000D_Fish Health Division</v>
          </cell>
          <cell r="M1152" t="str">
            <v>PO Box 70</v>
          </cell>
          <cell r="N1152" t="str">
            <v>5984</v>
          </cell>
          <cell r="O1152" t="str">
            <v>MATREDAL</v>
          </cell>
          <cell r="P1152" t="str">
            <v>NO</v>
          </cell>
          <cell r="Q1152" t="str">
            <v>NO</v>
          </cell>
          <cell r="R1152">
            <v>569104</v>
          </cell>
          <cell r="S1152">
            <v>284552</v>
          </cell>
          <cell r="T1152" t="str">
            <v>REC</v>
          </cell>
          <cell r="U1152" t="str">
            <v>GOV</v>
          </cell>
          <cell r="V1152" t="str">
            <v>RPU</v>
          </cell>
        </row>
        <row r="1153">
          <cell r="A1153" t="str">
            <v>QOL</v>
          </cell>
          <cell r="B1153" t="str">
            <v>Q5RS-2000-31656</v>
          </cell>
          <cell r="C1153" t="str">
            <v>QOL-1999-5.1.2</v>
          </cell>
          <cell r="D1153" t="str">
            <v>Research Projects</v>
          </cell>
          <cell r="E1153" t="str">
            <v>Gastrointestinal functions and food intake regulation in Salmonids: Impact of dietary vegetable lipids</v>
          </cell>
          <cell r="F1153">
            <v>1835528</v>
          </cell>
          <cell r="G1153">
            <v>1229871</v>
          </cell>
          <cell r="H1153">
            <v>36864</v>
          </cell>
          <cell r="I1153">
            <v>5</v>
          </cell>
          <cell r="K1153" t="str">
            <v>Principal Contractor</v>
          </cell>
          <cell r="L1153" t="str">
            <v>University of Tromsoe_x000D_Department of Medical Biology</v>
          </cell>
          <cell r="M1153" t="str">
            <v>Breivika</v>
          </cell>
          <cell r="N1153" t="str">
            <v>9037</v>
          </cell>
          <cell r="O1153" t="str">
            <v>TROMSO</v>
          </cell>
          <cell r="P1153" t="str">
            <v>NO</v>
          </cell>
          <cell r="Q1153" t="str">
            <v>NO19</v>
          </cell>
          <cell r="R1153">
            <v>162630</v>
          </cell>
          <cell r="S1153">
            <v>162630</v>
          </cell>
          <cell r="T1153" t="str">
            <v>HES</v>
          </cell>
          <cell r="U1153" t="str">
            <v>GOV</v>
          </cell>
          <cell r="V1153" t="str">
            <v>HES</v>
          </cell>
        </row>
        <row r="1154">
          <cell r="A1154" t="str">
            <v>QOL</v>
          </cell>
          <cell r="B1154" t="str">
            <v>Q5RS-2000-31779</v>
          </cell>
          <cell r="C1154" t="str">
            <v>QOL-1999-5.1.2</v>
          </cell>
          <cell r="D1154" t="str">
            <v>Research Projects</v>
          </cell>
          <cell r="E1154" t="str">
            <v>Development of monotoring quidelines and modelling tools for environmental effects from Mediterranean aquaculture</v>
          </cell>
          <cell r="F1154">
            <v>1504188</v>
          </cell>
          <cell r="G1154">
            <v>869988</v>
          </cell>
          <cell r="H1154">
            <v>36857</v>
          </cell>
          <cell r="I1154">
            <v>6</v>
          </cell>
          <cell r="J1154">
            <v>1</v>
          </cell>
          <cell r="K1154" t="str">
            <v>Prime Contractor</v>
          </cell>
          <cell r="L1154" t="str">
            <v>Akvaplan-NIVA AS</v>
          </cell>
          <cell r="M1154" t="str">
            <v>Polar Environment Centre</v>
          </cell>
          <cell r="N1154" t="str">
            <v>9296</v>
          </cell>
          <cell r="O1154" t="str">
            <v>TROMSO</v>
          </cell>
          <cell r="P1154" t="str">
            <v>NO</v>
          </cell>
          <cell r="Q1154" t="str">
            <v>NO19</v>
          </cell>
          <cell r="R1154">
            <v>423297</v>
          </cell>
          <cell r="S1154">
            <v>211646</v>
          </cell>
          <cell r="T1154" t="str">
            <v>REC</v>
          </cell>
          <cell r="U1154" t="str">
            <v>PRC</v>
          </cell>
          <cell r="V1154" t="str">
            <v>RPR</v>
          </cell>
        </row>
        <row r="1155">
          <cell r="A1155" t="str">
            <v>QOL</v>
          </cell>
          <cell r="B1155" t="str">
            <v>Q5RS-2001-00993</v>
          </cell>
          <cell r="C1155" t="str">
            <v>QOL-2000-5.1.2</v>
          </cell>
          <cell r="D1155" t="str">
            <v>Research Projects</v>
          </cell>
          <cell r="E1155" t="str">
            <v>Costing the impact of demersal fishing on marine ecosystem processes and biodiversity</v>
          </cell>
          <cell r="F1155">
            <v>2540785</v>
          </cell>
          <cell r="G1155">
            <v>1533090</v>
          </cell>
          <cell r="H1155">
            <v>37194</v>
          </cell>
          <cell r="I1155">
            <v>12</v>
          </cell>
          <cell r="J1155">
            <v>2</v>
          </cell>
          <cell r="K1155" t="str">
            <v>Principal Contractor</v>
          </cell>
          <cell r="L1155" t="str">
            <v>NIVA   NORWEGIAN INSTITUTE FOR WATER RESEARCH</v>
          </cell>
          <cell r="M1155" t="str">
            <v>PO Box173 Kjelsaas_x000D_
Brekkeveien 19</v>
          </cell>
          <cell r="N1155" t="str">
            <v>0411</v>
          </cell>
          <cell r="O1155" t="str">
            <v>OSLO</v>
          </cell>
          <cell r="P1155" t="str">
            <v>NO</v>
          </cell>
          <cell r="Q1155" t="str">
            <v>NO03</v>
          </cell>
          <cell r="R1155">
            <v>220902</v>
          </cell>
          <cell r="S1155">
            <v>110451</v>
          </cell>
          <cell r="T1155" t="str">
            <v>REC</v>
          </cell>
          <cell r="U1155" t="str">
            <v>PNP</v>
          </cell>
          <cell r="V1155" t="str">
            <v>RPN</v>
          </cell>
        </row>
        <row r="1156">
          <cell r="A1156" t="str">
            <v>QOL</v>
          </cell>
          <cell r="B1156" t="str">
            <v>Q5RS-2001-00993</v>
          </cell>
          <cell r="C1156" t="str">
            <v>QOL-2000-5.1.2</v>
          </cell>
          <cell r="D1156" t="str">
            <v>Research Projects</v>
          </cell>
          <cell r="E1156" t="str">
            <v>Costing the impact of demersal fishing on marine ecosystem processes and biodiversity</v>
          </cell>
          <cell r="F1156">
            <v>2540785</v>
          </cell>
          <cell r="G1156">
            <v>1533090</v>
          </cell>
          <cell r="H1156">
            <v>37194</v>
          </cell>
          <cell r="I1156">
            <v>12</v>
          </cell>
          <cell r="K1156" t="str">
            <v>Principal Contractor</v>
          </cell>
          <cell r="L1156" t="str">
            <v>University of Oslo_x000D_Department of Biology_x000D_Section of Marine Zoology &amp; Marine Chemistry</v>
          </cell>
          <cell r="M1156" t="str">
            <v>PO Box 1064_x000D_
Blindern</v>
          </cell>
          <cell r="N1156" t="str">
            <v>0316</v>
          </cell>
          <cell r="O1156" t="str">
            <v>OSLO</v>
          </cell>
          <cell r="P1156" t="str">
            <v>NO</v>
          </cell>
          <cell r="Q1156" t="str">
            <v>NO03</v>
          </cell>
          <cell r="R1156">
            <v>209074</v>
          </cell>
          <cell r="S1156">
            <v>209074</v>
          </cell>
          <cell r="T1156" t="str">
            <v>HES</v>
          </cell>
          <cell r="U1156" t="str">
            <v>GOV</v>
          </cell>
          <cell r="V1156" t="str">
            <v>HES</v>
          </cell>
        </row>
        <row r="1157">
          <cell r="A1157" t="str">
            <v>QOL</v>
          </cell>
          <cell r="B1157" t="str">
            <v>Q5RS-2001-00994</v>
          </cell>
          <cell r="C1157" t="str">
            <v>QOL-2000-5.1.2</v>
          </cell>
          <cell r="D1157" t="str">
            <v>Research Projects</v>
          </cell>
          <cell r="E1157" t="str">
            <v>Protein and growth efficiency in salmonid selection</v>
          </cell>
          <cell r="F1157">
            <v>1294017</v>
          </cell>
          <cell r="G1157">
            <v>759705</v>
          </cell>
          <cell r="H1157">
            <v>37147</v>
          </cell>
          <cell r="I1157">
            <v>4</v>
          </cell>
          <cell r="J1157">
            <v>1</v>
          </cell>
          <cell r="K1157" t="str">
            <v>Principal Contractor</v>
          </cell>
          <cell r="L1157" t="str">
            <v>HAVFORSKNINGSINSTITUTTET_x000D_Department of Aquaculture_x000D_Fish Health Division</v>
          </cell>
          <cell r="M1157" t="str">
            <v>PO Box 70</v>
          </cell>
          <cell r="N1157" t="str">
            <v>5984</v>
          </cell>
          <cell r="O1157" t="str">
            <v>MATREDAL</v>
          </cell>
          <cell r="P1157" t="str">
            <v>NO</v>
          </cell>
          <cell r="Q1157" t="str">
            <v>NO</v>
          </cell>
          <cell r="R1157">
            <v>425306</v>
          </cell>
          <cell r="S1157">
            <v>212653</v>
          </cell>
          <cell r="T1157" t="str">
            <v>REC</v>
          </cell>
          <cell r="U1157" t="str">
            <v>GOV</v>
          </cell>
          <cell r="V1157" t="str">
            <v>RPU</v>
          </cell>
        </row>
        <row r="1158">
          <cell r="A1158" t="str">
            <v>QOL</v>
          </cell>
          <cell r="B1158" t="str">
            <v>Q5RS-2001-01185</v>
          </cell>
          <cell r="C1158" t="str">
            <v>QOL-2000-5.1.2</v>
          </cell>
          <cell r="D1158" t="str">
            <v>Research Projects</v>
          </cell>
          <cell r="E1158" t="str">
            <v>Impact of aquaculture on the immune response genes of natural salmonid populations: Spatial and temporal genetic signatures and potential fitness consequences.</v>
          </cell>
          <cell r="F1158">
            <v>1859469</v>
          </cell>
          <cell r="G1158">
            <v>1350270</v>
          </cell>
          <cell r="H1158">
            <v>37148</v>
          </cell>
          <cell r="I1158">
            <v>5</v>
          </cell>
          <cell r="J1158">
            <v>1</v>
          </cell>
          <cell r="K1158" t="str">
            <v>Principal Contractor</v>
          </cell>
          <cell r="L1158" t="str">
            <v>The Foundation for Nature  Research and Cultural Heritage Research_x000D_
Norwegian Institute for Nature Research</v>
          </cell>
          <cell r="M1158" t="str">
            <v>Tungasletta 2</v>
          </cell>
          <cell r="N1158" t="str">
            <v>7485</v>
          </cell>
          <cell r="O1158" t="str">
            <v>TRONDHEIM</v>
          </cell>
          <cell r="P1158" t="str">
            <v>NO</v>
          </cell>
          <cell r="Q1158" t="str">
            <v>NO16</v>
          </cell>
          <cell r="R1158">
            <v>675534</v>
          </cell>
          <cell r="S1158">
            <v>337767</v>
          </cell>
          <cell r="T1158" t="str">
            <v>REC</v>
          </cell>
          <cell r="U1158" t="str">
            <v>PNP</v>
          </cell>
          <cell r="V1158" t="str">
            <v>RPN</v>
          </cell>
        </row>
        <row r="1159">
          <cell r="A1159" t="str">
            <v>QOL</v>
          </cell>
          <cell r="B1159" t="str">
            <v>Q5RS-2001-01370</v>
          </cell>
          <cell r="C1159" t="str">
            <v>QOL-2000-5.1.2</v>
          </cell>
          <cell r="D1159" t="str">
            <v>Research Projects</v>
          </cell>
          <cell r="E1159" t="str">
            <v>Conservation of diversity in an exploited species: spatio-temporal variation in the genetics of herring (Clupea harengus) in the North Sea and adjacent areas.</v>
          </cell>
          <cell r="F1159">
            <v>2170409</v>
          </cell>
          <cell r="G1159">
            <v>1553000</v>
          </cell>
          <cell r="H1159">
            <v>37194</v>
          </cell>
          <cell r="I1159">
            <v>7</v>
          </cell>
          <cell r="J1159">
            <v>1</v>
          </cell>
          <cell r="K1159" t="str">
            <v>Assistant Contractor</v>
          </cell>
          <cell r="L1159" t="str">
            <v>HAVFORSKNINGSINSTITUTTET_x000D_Flødevigen Marine Research Station</v>
          </cell>
          <cell r="M1159" t="str">
            <v>Fl?devigveien 49</v>
          </cell>
          <cell r="N1159" t="str">
            <v>4817</v>
          </cell>
          <cell r="O1159" t="str">
            <v>HIS</v>
          </cell>
          <cell r="P1159" t="str">
            <v>NO</v>
          </cell>
          <cell r="Q1159" t="str">
            <v>NO11</v>
          </cell>
          <cell r="R1159">
            <v>114235</v>
          </cell>
          <cell r="S1159">
            <v>57117</v>
          </cell>
          <cell r="T1159" t="str">
            <v>REC</v>
          </cell>
          <cell r="U1159" t="str">
            <v>GOV</v>
          </cell>
          <cell r="V1159" t="str">
            <v>RPU</v>
          </cell>
        </row>
        <row r="1160">
          <cell r="A1160" t="str">
            <v>QOL</v>
          </cell>
          <cell r="B1160" t="str">
            <v>Q5RS-2001-01535</v>
          </cell>
          <cell r="C1160" t="str">
            <v>QOL-2000-5.4.4</v>
          </cell>
          <cell r="D1160" t="str">
            <v>Research Projects</v>
          </cell>
          <cell r="E1160" t="str">
            <v>Modelling fishermen's behaviour under new regulatory regimes</v>
          </cell>
          <cell r="F1160">
            <v>876530</v>
          </cell>
          <cell r="G1160">
            <v>594026</v>
          </cell>
          <cell r="H1160">
            <v>37194</v>
          </cell>
          <cell r="I1160">
            <v>5</v>
          </cell>
          <cell r="J1160">
            <v>1</v>
          </cell>
          <cell r="K1160" t="str">
            <v>Prime Contractor</v>
          </cell>
          <cell r="L1160" t="str">
            <v>SNF _x000D_Centre for Fisheries Economics</v>
          </cell>
          <cell r="M1160" t="str">
            <v>Helleveien 30</v>
          </cell>
          <cell r="N1160" t="str">
            <v>5045</v>
          </cell>
          <cell r="O1160" t="str">
            <v>BERGEN</v>
          </cell>
          <cell r="P1160" t="str">
            <v>NO</v>
          </cell>
          <cell r="Q1160" t="str">
            <v>NO12</v>
          </cell>
          <cell r="R1160">
            <v>396357</v>
          </cell>
          <cell r="S1160">
            <v>198179</v>
          </cell>
          <cell r="T1160" t="str">
            <v>REC</v>
          </cell>
          <cell r="U1160" t="str">
            <v>PNP</v>
          </cell>
          <cell r="V1160" t="str">
            <v>RPN</v>
          </cell>
        </row>
        <row r="1161">
          <cell r="A1161" t="str">
            <v>QOL</v>
          </cell>
          <cell r="B1161" t="str">
            <v>Q5RS-2001-01685</v>
          </cell>
          <cell r="C1161" t="str">
            <v>QOL-2000-5.1.2</v>
          </cell>
          <cell r="D1161" t="str">
            <v>Research Projects</v>
          </cell>
          <cell r="E1161" t="str">
            <v>European Fisheries Ecosystem Plan</v>
          </cell>
          <cell r="F1161">
            <v>1531004</v>
          </cell>
          <cell r="G1161">
            <v>1229000</v>
          </cell>
          <cell r="H1161">
            <v>37194</v>
          </cell>
          <cell r="I1161">
            <v>5</v>
          </cell>
          <cell r="J1161">
            <v>1</v>
          </cell>
          <cell r="K1161" t="str">
            <v>Principal Contractor</v>
          </cell>
          <cell r="L1161" t="str">
            <v>University of Tromsoe_x000D_Faculty of Social Science_x000D_Department of Political Science</v>
          </cell>
          <cell r="N1161" t="str">
            <v>9037</v>
          </cell>
          <cell r="O1161" t="str">
            <v>TROMSO</v>
          </cell>
          <cell r="P1161" t="str">
            <v>NO</v>
          </cell>
          <cell r="Q1161" t="str">
            <v>NO19</v>
          </cell>
          <cell r="R1161">
            <v>24000</v>
          </cell>
          <cell r="S1161">
            <v>24000</v>
          </cell>
          <cell r="T1161" t="str">
            <v>HES</v>
          </cell>
          <cell r="U1161" t="str">
            <v>GOV</v>
          </cell>
          <cell r="V1161" t="str">
            <v>HES</v>
          </cell>
        </row>
        <row r="1162">
          <cell r="A1162" t="str">
            <v>QOL</v>
          </cell>
          <cell r="B1162" t="str">
            <v>Q5RS-2001-01998</v>
          </cell>
          <cell r="C1162" t="str">
            <v>QOL-2000-5.1.2</v>
          </cell>
          <cell r="D1162" t="str">
            <v>Research Projects</v>
          </cell>
          <cell r="E1162" t="str">
            <v>Sharing responsibilities in fisheries management</v>
          </cell>
          <cell r="F1162">
            <v>885753</v>
          </cell>
          <cell r="G1162">
            <v>510729</v>
          </cell>
          <cell r="H1162">
            <v>37252</v>
          </cell>
          <cell r="I1162">
            <v>6</v>
          </cell>
          <cell r="J1162">
            <v>1</v>
          </cell>
          <cell r="K1162" t="str">
            <v>Principal Contractor</v>
          </cell>
          <cell r="L1162" t="str">
            <v>University of Tromsoe_x000D_
Faculty of Social Science_x000D_
The Institute of Planning and Community Studies</v>
          </cell>
          <cell r="N1162" t="str">
            <v>9307</v>
          </cell>
          <cell r="O1162" t="str">
            <v>TROMSOE</v>
          </cell>
          <cell r="P1162" t="str">
            <v>NO</v>
          </cell>
          <cell r="R1162">
            <v>92707</v>
          </cell>
          <cell r="S1162">
            <v>92707</v>
          </cell>
          <cell r="T1162" t="str">
            <v>HES</v>
          </cell>
          <cell r="U1162" t="str">
            <v>N/A</v>
          </cell>
          <cell r="V1162" t="str">
            <v>N/A</v>
          </cell>
        </row>
        <row r="1163">
          <cell r="A1163" t="str">
            <v>QOL</v>
          </cell>
          <cell r="B1163" t="str">
            <v>Q5RS-2001-02038</v>
          </cell>
          <cell r="C1163" t="str">
            <v>QOL-2000-5.1.2</v>
          </cell>
          <cell r="D1163" t="str">
            <v>Research Projects</v>
          </cell>
          <cell r="E1163" t="str">
            <v>Combining Acoustic and Trawl data for Estimating Fish Abundance.</v>
          </cell>
          <cell r="F1163">
            <v>2007564</v>
          </cell>
          <cell r="G1163">
            <v>1075542</v>
          </cell>
          <cell r="H1163">
            <v>37194</v>
          </cell>
          <cell r="I1163">
            <v>7</v>
          </cell>
          <cell r="J1163">
            <v>1</v>
          </cell>
          <cell r="K1163" t="str">
            <v>Principal Contractor</v>
          </cell>
          <cell r="L1163" t="str">
            <v>HAVFORSKNINGSINSTITUTTET_x000D_Department of Marine Resources</v>
          </cell>
          <cell r="M1163" t="str">
            <v>PO Box 1870_x000D_
Nordnesgaten 33</v>
          </cell>
          <cell r="N1163" t="str">
            <v>5817</v>
          </cell>
          <cell r="O1163" t="str">
            <v>BERGEN</v>
          </cell>
          <cell r="P1163" t="str">
            <v>NO</v>
          </cell>
          <cell r="Q1163" t="str">
            <v>NO12</v>
          </cell>
          <cell r="R1163">
            <v>308887</v>
          </cell>
          <cell r="S1163">
            <v>154443</v>
          </cell>
          <cell r="T1163" t="str">
            <v>REC</v>
          </cell>
          <cell r="U1163" t="str">
            <v>GOV</v>
          </cell>
          <cell r="V1163" t="str">
            <v>RPU</v>
          </cell>
        </row>
        <row r="1164">
          <cell r="A1164" t="str">
            <v>QOL</v>
          </cell>
          <cell r="B1164" t="str">
            <v>Q5RS-2001-02054</v>
          </cell>
          <cell r="C1164" t="str">
            <v>QOL-2000-5.1.2</v>
          </cell>
          <cell r="D1164" t="str">
            <v>Research Projects</v>
          </cell>
          <cell r="E1164" t="str">
            <v>Species Identification Methods From Acoustic Multifrequency Information</v>
          </cell>
          <cell r="F1164">
            <v>2297617</v>
          </cell>
          <cell r="G1164">
            <v>1020462</v>
          </cell>
          <cell r="H1164">
            <v>37194</v>
          </cell>
          <cell r="I1164">
            <v>5</v>
          </cell>
          <cell r="J1164">
            <v>1</v>
          </cell>
          <cell r="K1164" t="str">
            <v>Prime Contractor</v>
          </cell>
          <cell r="L1164" t="str">
            <v>HAVFORSKNINGSINSTITUTTET_x000D_Department of Marine Environment</v>
          </cell>
          <cell r="M1164" t="str">
            <v>Nordnesgaten 50_x000D_
PO Box 1870</v>
          </cell>
          <cell r="N1164" t="str">
            <v>5024</v>
          </cell>
          <cell r="O1164" t="str">
            <v>BERGEN</v>
          </cell>
          <cell r="P1164" t="str">
            <v>NO</v>
          </cell>
          <cell r="Q1164" t="str">
            <v>NO12</v>
          </cell>
          <cell r="R1164">
            <v>832047</v>
          </cell>
          <cell r="S1164">
            <v>213141</v>
          </cell>
          <cell r="T1164" t="str">
            <v>REC</v>
          </cell>
          <cell r="U1164" t="str">
            <v>GOV</v>
          </cell>
          <cell r="V1164" t="str">
            <v>RPU</v>
          </cell>
        </row>
        <row r="1165">
          <cell r="A1165" t="str">
            <v>QOL</v>
          </cell>
          <cell r="B1165" t="str">
            <v>Q5RS-2001-02266</v>
          </cell>
          <cell r="C1165" t="str">
            <v>QOL-2000-5.4.3</v>
          </cell>
          <cell r="D1165" t="str">
            <v>Research Projects</v>
          </cell>
          <cell r="E1165" t="str">
            <v>IMPROVING FISHERIES MONITORING THROUGH INTEGRATING PASSIVE AND ACTIVE SATELLITE-BASED TECHNOLOGIES</v>
          </cell>
          <cell r="F1165">
            <v>3302839</v>
          </cell>
          <cell r="G1165">
            <v>1557833</v>
          </cell>
          <cell r="H1165">
            <v>37253</v>
          </cell>
          <cell r="I1165">
            <v>13</v>
          </cell>
          <cell r="J1165">
            <v>1</v>
          </cell>
          <cell r="K1165" t="str">
            <v>Principal Contractor</v>
          </cell>
          <cell r="L1165" t="str">
            <v>Directorate of Fisheries_x000D_
IT Department</v>
          </cell>
          <cell r="M1165" t="str">
            <v>Strandgaten 229_x000D_
PO Box 185</v>
          </cell>
          <cell r="N1165" t="str">
            <v>5804</v>
          </cell>
          <cell r="O1165" t="str">
            <v>BERGEN</v>
          </cell>
          <cell r="P1165" t="str">
            <v>NO</v>
          </cell>
          <cell r="Q1165" t="str">
            <v>NO12</v>
          </cell>
          <cell r="R1165">
            <v>64100</v>
          </cell>
          <cell r="S1165">
            <v>32050</v>
          </cell>
          <cell r="T1165" t="str">
            <v>OTH</v>
          </cell>
          <cell r="U1165" t="str">
            <v>GOV</v>
          </cell>
          <cell r="V1165" t="str">
            <v>PUS</v>
          </cell>
        </row>
        <row r="1166">
          <cell r="A1166" t="str">
            <v>QOL</v>
          </cell>
          <cell r="B1166" t="str">
            <v>Q5RS-2002-000818</v>
          </cell>
          <cell r="C1166" t="str">
            <v>QOL-2001-5.1.2</v>
          </cell>
          <cell r="D1166" t="str">
            <v>Research Projects</v>
          </cell>
          <cell r="E1166" t="str">
            <v>Sardine dynamics and stock structure in the North-East Atlantic</v>
          </cell>
          <cell r="F1166">
            <v>2096667</v>
          </cell>
          <cell r="G1166">
            <v>1209726</v>
          </cell>
          <cell r="H1166">
            <v>37515</v>
          </cell>
          <cell r="I1166">
            <v>7</v>
          </cell>
          <cell r="J1166">
            <v>1</v>
          </cell>
          <cell r="K1166" t="str">
            <v>Principal Contractor</v>
          </cell>
          <cell r="L1166" t="str">
            <v>HAVFORSKNINGSINSTITUTTET_x000D_Department of Marine Resources</v>
          </cell>
          <cell r="M1166" t="str">
            <v>PO Box 1870_x000D_
Nordnesgaten 33</v>
          </cell>
          <cell r="N1166" t="str">
            <v>5817</v>
          </cell>
          <cell r="O1166" t="str">
            <v>BERGEN</v>
          </cell>
          <cell r="P1166" t="str">
            <v>NO</v>
          </cell>
          <cell r="Q1166" t="str">
            <v>NO12</v>
          </cell>
          <cell r="R1166">
            <v>72332</v>
          </cell>
          <cell r="S1166">
            <v>36166</v>
          </cell>
          <cell r="T1166" t="str">
            <v>REC</v>
          </cell>
          <cell r="U1166" t="str">
            <v>GOV</v>
          </cell>
          <cell r="V1166" t="str">
            <v>RPU</v>
          </cell>
        </row>
        <row r="1167">
          <cell r="A1167" t="str">
            <v>QOL</v>
          </cell>
          <cell r="B1167" t="str">
            <v>Q5RS-2002-00730</v>
          </cell>
          <cell r="C1167" t="str">
            <v>QOL-2001-5.1.2</v>
          </cell>
          <cell r="D1167" t="str">
            <v>Research Projects</v>
          </cell>
          <cell r="E1167" t="str">
            <v>Sustainable management of interactions between aquaculture and wild salmonid fish</v>
          </cell>
          <cell r="F1167">
            <v>2370803</v>
          </cell>
          <cell r="G1167">
            <v>1615787</v>
          </cell>
          <cell r="H1167">
            <v>37510</v>
          </cell>
          <cell r="I1167">
            <v>7</v>
          </cell>
          <cell r="J1167">
            <v>3</v>
          </cell>
          <cell r="K1167" t="str">
            <v>Principal Contractor</v>
          </cell>
          <cell r="L1167" t="str">
            <v>NORWEGIAN INSTITUTE OF FISHERIES AND AQUACULTURE LTD</v>
          </cell>
          <cell r="M1167" t="str">
            <v>University Campus Breivika</v>
          </cell>
          <cell r="N1167" t="str">
            <v>9291</v>
          </cell>
          <cell r="O1167" t="str">
            <v>TROMSO</v>
          </cell>
          <cell r="P1167" t="str">
            <v>NO</v>
          </cell>
          <cell r="Q1167" t="str">
            <v>NO19</v>
          </cell>
          <cell r="R1167">
            <v>228941</v>
          </cell>
          <cell r="S1167">
            <v>114471</v>
          </cell>
          <cell r="T1167" t="str">
            <v>REC</v>
          </cell>
          <cell r="U1167" t="str">
            <v>PNP</v>
          </cell>
          <cell r="V1167" t="str">
            <v>RPN</v>
          </cell>
        </row>
        <row r="1168">
          <cell r="A1168" t="str">
            <v>QOL</v>
          </cell>
          <cell r="B1168" t="str">
            <v>Q5RS-2002-00730</v>
          </cell>
          <cell r="C1168" t="str">
            <v>QOL-2001-5.1.2</v>
          </cell>
          <cell r="D1168" t="str">
            <v>Research Projects</v>
          </cell>
          <cell r="E1168" t="str">
            <v>Sustainable management of interactions between aquaculture and wild salmonid fish</v>
          </cell>
          <cell r="F1168">
            <v>2370803</v>
          </cell>
          <cell r="G1168">
            <v>1615787</v>
          </cell>
          <cell r="H1168">
            <v>37510</v>
          </cell>
          <cell r="I1168">
            <v>7</v>
          </cell>
          <cell r="K1168" t="str">
            <v>Principal Contractor</v>
          </cell>
          <cell r="L1168" t="str">
            <v>The Foundation for Nature  Research and Cultural Heritage Research_x000D_
Norwegian Institute for Nature Research</v>
          </cell>
          <cell r="M1168" t="str">
            <v>Tungasletta 2</v>
          </cell>
          <cell r="N1168" t="str">
            <v>7485</v>
          </cell>
          <cell r="O1168" t="str">
            <v>TRONDHEIM</v>
          </cell>
          <cell r="P1168" t="str">
            <v>NO</v>
          </cell>
          <cell r="Q1168" t="str">
            <v>NO16</v>
          </cell>
          <cell r="R1168">
            <v>741304</v>
          </cell>
          <cell r="S1168">
            <v>370652</v>
          </cell>
          <cell r="T1168" t="str">
            <v>REC</v>
          </cell>
          <cell r="U1168" t="str">
            <v>PNP</v>
          </cell>
          <cell r="V1168" t="str">
            <v>RPN</v>
          </cell>
        </row>
        <row r="1169">
          <cell r="A1169" t="str">
            <v>QOL</v>
          </cell>
          <cell r="B1169" t="str">
            <v>Q5RS-2002-00730</v>
          </cell>
          <cell r="C1169" t="str">
            <v>QOL-2001-5.1.2</v>
          </cell>
          <cell r="D1169" t="str">
            <v>Research Projects</v>
          </cell>
          <cell r="E1169" t="str">
            <v>Sustainable management of interactions between aquaculture and wild salmonid fish</v>
          </cell>
          <cell r="F1169">
            <v>2370803</v>
          </cell>
          <cell r="G1169">
            <v>1615787</v>
          </cell>
          <cell r="H1169">
            <v>37510</v>
          </cell>
          <cell r="I1169">
            <v>7</v>
          </cell>
          <cell r="K1169" t="str">
            <v>Principal Contractor</v>
          </cell>
          <cell r="L1169" t="str">
            <v>University of Tromsoe_x000D_Norwegian College of Fishery Science</v>
          </cell>
          <cell r="M1169" t="str">
            <v>University Campus_x000D_
Breivika</v>
          </cell>
          <cell r="N1169" t="str">
            <v>9037</v>
          </cell>
          <cell r="O1169" t="str">
            <v>TROMSO</v>
          </cell>
          <cell r="P1169" t="str">
            <v>NO</v>
          </cell>
          <cell r="Q1169" t="str">
            <v>NO19</v>
          </cell>
          <cell r="R1169">
            <v>177436</v>
          </cell>
          <cell r="S1169">
            <v>177436</v>
          </cell>
          <cell r="T1169" t="str">
            <v>HES</v>
          </cell>
          <cell r="U1169" t="str">
            <v>GOV</v>
          </cell>
          <cell r="V1169" t="str">
            <v>HES</v>
          </cell>
        </row>
        <row r="1170">
          <cell r="A1170" t="str">
            <v>QOL</v>
          </cell>
          <cell r="B1170" t="str">
            <v>Q5RS-2002-00813</v>
          </cell>
          <cell r="C1170" t="str">
            <v>QOL-2001-5.1.2</v>
          </cell>
          <cell r="D1170" t="str">
            <v>Research Projects</v>
          </cell>
          <cell r="E1170" t="str">
            <v>Cod spatial dynamics and vertical movements in european waters and implication in fisheries management</v>
          </cell>
          <cell r="F1170">
            <v>4196448</v>
          </cell>
          <cell r="G1170">
            <v>2251256</v>
          </cell>
          <cell r="H1170">
            <v>37510</v>
          </cell>
          <cell r="I1170">
            <v>7</v>
          </cell>
          <cell r="J1170">
            <v>2</v>
          </cell>
          <cell r="K1170" t="str">
            <v>Prime Contractor</v>
          </cell>
          <cell r="L1170" t="str">
            <v>HAVFORSKNINGSINSTITUTTET_x000D_Department of Marine Resources</v>
          </cell>
          <cell r="M1170" t="str">
            <v>PO Box 1870_x000D_
Nordnesgaten 33</v>
          </cell>
          <cell r="N1170" t="str">
            <v>5817</v>
          </cell>
          <cell r="O1170" t="str">
            <v>BERGEN</v>
          </cell>
          <cell r="P1170" t="str">
            <v>NO</v>
          </cell>
          <cell r="Q1170" t="str">
            <v>NO12</v>
          </cell>
          <cell r="R1170">
            <v>773025</v>
          </cell>
          <cell r="S1170">
            <v>386513</v>
          </cell>
          <cell r="T1170" t="str">
            <v>REC</v>
          </cell>
          <cell r="U1170" t="str">
            <v>GOV</v>
          </cell>
          <cell r="V1170" t="str">
            <v>RPU</v>
          </cell>
        </row>
        <row r="1171">
          <cell r="A1171" t="str">
            <v>QOL</v>
          </cell>
          <cell r="B1171" t="str">
            <v>Q5RS-2002-00813</v>
          </cell>
          <cell r="C1171" t="str">
            <v>QOL-2001-5.1.2</v>
          </cell>
          <cell r="D1171" t="str">
            <v>Research Projects</v>
          </cell>
          <cell r="E1171" t="str">
            <v>Cod spatial dynamics and vertical movements in european waters and implication in fisheries management</v>
          </cell>
          <cell r="F1171">
            <v>4196448</v>
          </cell>
          <cell r="G1171">
            <v>2251256</v>
          </cell>
          <cell r="H1171">
            <v>37510</v>
          </cell>
          <cell r="I1171">
            <v>7</v>
          </cell>
          <cell r="K1171" t="str">
            <v>Principal Contractor</v>
          </cell>
          <cell r="L1171" t="str">
            <v>University of Bergen_x000D_
Department of Fisheries and Marine Biology</v>
          </cell>
          <cell r="M1171" t="str">
            <v>HIB, Thorm?hlens Gate, 55_x000D_
High Technology Center</v>
          </cell>
          <cell r="N1171" t="str">
            <v>5020</v>
          </cell>
          <cell r="O1171" t="str">
            <v>BERGEN</v>
          </cell>
          <cell r="P1171" t="str">
            <v>NO</v>
          </cell>
          <cell r="Q1171" t="str">
            <v>NO12</v>
          </cell>
          <cell r="R1171">
            <v>170608</v>
          </cell>
          <cell r="S1171">
            <v>170608</v>
          </cell>
          <cell r="T1171" t="str">
            <v>HES</v>
          </cell>
          <cell r="U1171" t="str">
            <v>GOV</v>
          </cell>
          <cell r="V1171" t="str">
            <v>HES</v>
          </cell>
        </row>
        <row r="1172">
          <cell r="A1172" t="str">
            <v>QOL</v>
          </cell>
          <cell r="B1172" t="str">
            <v>Q5RS-2002-00856</v>
          </cell>
          <cell r="C1172" t="str">
            <v>QOL-2001-5.1.2</v>
          </cell>
          <cell r="D1172" t="str">
            <v>Research Projects</v>
          </cell>
          <cell r="E1172" t="str">
            <v>Managing Fisheries to Conserve Groundfish and Benthic Invertebrate Species Diversity.</v>
          </cell>
          <cell r="F1172">
            <v>3172459</v>
          </cell>
          <cell r="G1172">
            <v>2119162</v>
          </cell>
          <cell r="H1172">
            <v>37510</v>
          </cell>
          <cell r="I1172">
            <v>6</v>
          </cell>
          <cell r="J1172">
            <v>1</v>
          </cell>
          <cell r="K1172" t="str">
            <v>Principal Contractor</v>
          </cell>
          <cell r="L1172" t="str">
            <v>HAVFORSKNINGSINSTITUTTET</v>
          </cell>
          <cell r="M1172" t="str">
            <v>Nordnesgaten 50_x000D_
PO Box 1870</v>
          </cell>
          <cell r="N1172" t="str">
            <v>5817</v>
          </cell>
          <cell r="O1172" t="str">
            <v>BERGEN</v>
          </cell>
          <cell r="P1172" t="str">
            <v>NO</v>
          </cell>
          <cell r="Q1172" t="str">
            <v>NO12</v>
          </cell>
          <cell r="R1172">
            <v>474199</v>
          </cell>
          <cell r="S1172">
            <v>237100</v>
          </cell>
          <cell r="T1172" t="str">
            <v>REC</v>
          </cell>
          <cell r="U1172" t="str">
            <v>GOV</v>
          </cell>
          <cell r="V1172" t="str">
            <v>RPU</v>
          </cell>
        </row>
        <row r="1173">
          <cell r="A1173" t="str">
            <v>QOL</v>
          </cell>
          <cell r="B1173" t="str">
            <v>Q5RS-2002-00935</v>
          </cell>
          <cell r="C1173" t="str">
            <v>QOL-2001-5.1.2</v>
          </cell>
          <cell r="D1173" t="str">
            <v>Research Projects</v>
          </cell>
          <cell r="E1173" t="str">
            <v>Research on effective cod stock recovery measures.</v>
          </cell>
          <cell r="F1173">
            <v>2806946</v>
          </cell>
          <cell r="G1173">
            <v>1496090</v>
          </cell>
          <cell r="H1173">
            <v>37510</v>
          </cell>
          <cell r="I1173">
            <v>8</v>
          </cell>
          <cell r="J1173">
            <v>1</v>
          </cell>
          <cell r="K1173" t="str">
            <v>Principal Contractor</v>
          </cell>
          <cell r="L1173" t="str">
            <v>HAVFORSKNINGSINSTITUTTET_x000D_Department of Marine Resources</v>
          </cell>
          <cell r="M1173" t="str">
            <v>PO Box 1870_x000D_
Nordnesgaten 33</v>
          </cell>
          <cell r="N1173" t="str">
            <v>5817</v>
          </cell>
          <cell r="O1173" t="str">
            <v>BERGEN</v>
          </cell>
          <cell r="P1173" t="str">
            <v>NO</v>
          </cell>
          <cell r="Q1173" t="str">
            <v>NO12</v>
          </cell>
          <cell r="R1173">
            <v>628030</v>
          </cell>
          <cell r="S1173">
            <v>314015</v>
          </cell>
          <cell r="T1173" t="str">
            <v>REC</v>
          </cell>
          <cell r="U1173" t="str">
            <v>GOV</v>
          </cell>
          <cell r="V1173" t="str">
            <v>RPU</v>
          </cell>
        </row>
        <row r="1174">
          <cell r="A1174" t="str">
            <v>QOL</v>
          </cell>
          <cell r="B1174" t="str">
            <v>Q5RS-2002-01192</v>
          </cell>
          <cell r="C1174" t="str">
            <v>QOL-2001-5.1.2</v>
          </cell>
          <cell r="D1174" t="str">
            <v>Research Projects</v>
          </cell>
          <cell r="E1174" t="str">
            <v>ARRESTED DEVELOPMENT:_x000D__x000D_
The Molecular and Endocrine Basis of Flatfish_x000D__x000D_
Metamorphosis.</v>
          </cell>
          <cell r="F1174">
            <v>1357110</v>
          </cell>
          <cell r="G1174">
            <v>1277610</v>
          </cell>
          <cell r="H1174">
            <v>37515</v>
          </cell>
          <cell r="I1174">
            <v>5</v>
          </cell>
          <cell r="J1174">
            <v>1</v>
          </cell>
          <cell r="K1174" t="str">
            <v>Principal Contractor</v>
          </cell>
          <cell r="L1174" t="str">
            <v>University of Bergen_x000D_
Department of Fisheries and Marine Biology</v>
          </cell>
          <cell r="M1174" t="str">
            <v>HIB, Thorm?hlens Gate, 55_x000D_
High Technology Center</v>
          </cell>
          <cell r="N1174" t="str">
            <v>5020</v>
          </cell>
          <cell r="O1174" t="str">
            <v>BERGEN</v>
          </cell>
          <cell r="P1174" t="str">
            <v>NO</v>
          </cell>
          <cell r="Q1174" t="str">
            <v>NO12</v>
          </cell>
          <cell r="R1174">
            <v>285040</v>
          </cell>
          <cell r="S1174">
            <v>285040</v>
          </cell>
          <cell r="T1174" t="str">
            <v>HES</v>
          </cell>
          <cell r="U1174" t="str">
            <v>GOV</v>
          </cell>
          <cell r="V1174" t="str">
            <v>HES</v>
          </cell>
        </row>
        <row r="1175">
          <cell r="A1175" t="str">
            <v>QOL</v>
          </cell>
          <cell r="B1175" t="str">
            <v>Q5RS-2002-01216</v>
          </cell>
          <cell r="C1175" t="str">
            <v>QOL-2001-5.1.2</v>
          </cell>
          <cell r="D1175" t="str">
            <v>Research Projects</v>
          </cell>
          <cell r="E1175" t="str">
            <v>Association of Physical and Biological processes acting on Recruitment and post-Recruitment of Anchovy</v>
          </cell>
          <cell r="F1175">
            <v>1849009</v>
          </cell>
          <cell r="G1175">
            <v>1299947</v>
          </cell>
          <cell r="H1175">
            <v>37510</v>
          </cell>
          <cell r="I1175">
            <v>6</v>
          </cell>
          <cell r="J1175">
            <v>1</v>
          </cell>
          <cell r="K1175" t="str">
            <v>Principal Contractor</v>
          </cell>
          <cell r="L1175" t="str">
            <v>University of Bergen_x000D_
Department of Fisheries and Marine Biology</v>
          </cell>
          <cell r="M1175" t="str">
            <v>HIB, Thorm?hlens Gate, 55_x000D_
High Technology Center</v>
          </cell>
          <cell r="N1175" t="str">
            <v>5020</v>
          </cell>
          <cell r="O1175" t="str">
            <v>BERGEN</v>
          </cell>
          <cell r="P1175" t="str">
            <v>NO</v>
          </cell>
          <cell r="Q1175" t="str">
            <v>NO12</v>
          </cell>
          <cell r="R1175">
            <v>140040</v>
          </cell>
          <cell r="S1175">
            <v>140040</v>
          </cell>
          <cell r="T1175" t="str">
            <v>HES</v>
          </cell>
          <cell r="U1175" t="str">
            <v>GOV</v>
          </cell>
          <cell r="V1175" t="str">
            <v>HES</v>
          </cell>
        </row>
        <row r="1176">
          <cell r="A1176" t="str">
            <v>QOL</v>
          </cell>
          <cell r="B1176" t="str">
            <v>Q5RS-2002-01302</v>
          </cell>
          <cell r="C1176" t="str">
            <v>QOL-2001-5.1.2</v>
          </cell>
          <cell r="D1176" t="str">
            <v>Research Projects</v>
          </cell>
          <cell r="E1176" t="str">
            <v>Genetic implications in the production of rotifers in commercial finfish hatcheries.</v>
          </cell>
          <cell r="F1176">
            <v>1311735</v>
          </cell>
          <cell r="G1176">
            <v>1079938</v>
          </cell>
          <cell r="H1176">
            <v>37510</v>
          </cell>
          <cell r="I1176">
            <v>5</v>
          </cell>
          <cell r="J1176">
            <v>1</v>
          </cell>
          <cell r="K1176" t="str">
            <v>Principal Contractor</v>
          </cell>
          <cell r="L1176" t="str">
            <v>NTNU_x000D_Trondheim Biological Station</v>
          </cell>
          <cell r="M1176" t="str">
            <v>Bynesveien 46</v>
          </cell>
          <cell r="N1176" t="str">
            <v>7018</v>
          </cell>
          <cell r="O1176" t="str">
            <v>TRONDHEIM</v>
          </cell>
          <cell r="P1176" t="str">
            <v>NO</v>
          </cell>
          <cell r="Q1176" t="str">
            <v>NO16</v>
          </cell>
          <cell r="R1176">
            <v>227048</v>
          </cell>
          <cell r="S1176">
            <v>227048</v>
          </cell>
          <cell r="T1176" t="str">
            <v>N/A</v>
          </cell>
          <cell r="U1176" t="str">
            <v>N/A</v>
          </cell>
          <cell r="V1176" t="str">
            <v>N/A</v>
          </cell>
        </row>
        <row r="1177">
          <cell r="A1177" t="str">
            <v>QOL</v>
          </cell>
          <cell r="B1177" t="str">
            <v>Q5RS-2002-01603</v>
          </cell>
          <cell r="C1177" t="str">
            <v>QOL-2001-5.1.2</v>
          </cell>
          <cell r="D1177" t="str">
            <v>Research Projects</v>
          </cell>
          <cell r="E1177" t="str">
            <v>SURVIVAL : An assessment of mortality in fish escaping from trawl codends and its use in fisheries management.</v>
          </cell>
          <cell r="F1177">
            <v>2659318</v>
          </cell>
          <cell r="G1177">
            <v>1329658</v>
          </cell>
          <cell r="H1177">
            <v>37510</v>
          </cell>
          <cell r="I1177">
            <v>4</v>
          </cell>
          <cell r="J1177">
            <v>1</v>
          </cell>
          <cell r="K1177" t="str">
            <v>Prime Contractor</v>
          </cell>
          <cell r="L1177" t="str">
            <v>HAVFORSKNINGSINSTITUTTET_x000D_Department of Marine Resources</v>
          </cell>
          <cell r="M1177" t="str">
            <v>PO Box 1870_x000D_
Nordnesgaten 33</v>
          </cell>
          <cell r="N1177" t="str">
            <v>5817</v>
          </cell>
          <cell r="O1177" t="str">
            <v>BERGEN</v>
          </cell>
          <cell r="P1177" t="str">
            <v>NO</v>
          </cell>
          <cell r="Q1177" t="str">
            <v>NO12</v>
          </cell>
          <cell r="R1177">
            <v>1218433</v>
          </cell>
          <cell r="S1177">
            <v>609216</v>
          </cell>
          <cell r="T1177" t="str">
            <v>REC</v>
          </cell>
          <cell r="U1177" t="str">
            <v>GOV</v>
          </cell>
          <cell r="V1177" t="str">
            <v>RPU</v>
          </cell>
        </row>
        <row r="1178">
          <cell r="A1178" t="str">
            <v>QOL</v>
          </cell>
          <cell r="B1178" t="str">
            <v>Q5RS-2002-01610</v>
          </cell>
          <cell r="C1178" t="str">
            <v>QOL-2001-5.1.2</v>
          </cell>
          <cell r="D1178" t="str">
            <v>Research Projects</v>
          </cell>
          <cell r="E1178" t="str">
            <v>Integated approach to the biological basis of age estimation in commercially important fish species.</v>
          </cell>
          <cell r="F1178">
            <v>1693438</v>
          </cell>
          <cell r="G1178">
            <v>999637</v>
          </cell>
          <cell r="H1178">
            <v>37518</v>
          </cell>
          <cell r="I1178">
            <v>7</v>
          </cell>
          <cell r="J1178">
            <v>1</v>
          </cell>
          <cell r="K1178" t="str">
            <v>Principal Contractor</v>
          </cell>
          <cell r="L1178" t="str">
            <v>University of Bergen_x000D_
Department of Fisheries and Marine Biology</v>
          </cell>
          <cell r="M1178" t="str">
            <v>HIB, Thorm?hlens Gate, 55_x000D_
High Technology Center</v>
          </cell>
          <cell r="N1178" t="str">
            <v>5020</v>
          </cell>
          <cell r="O1178" t="str">
            <v>BERGEN</v>
          </cell>
          <cell r="P1178" t="str">
            <v>NO</v>
          </cell>
          <cell r="Q1178" t="str">
            <v>NO12</v>
          </cell>
          <cell r="R1178">
            <v>147453</v>
          </cell>
          <cell r="S1178">
            <v>147453</v>
          </cell>
          <cell r="T1178" t="str">
            <v>HES</v>
          </cell>
          <cell r="U1178" t="str">
            <v>GOV</v>
          </cell>
          <cell r="V1178" t="str">
            <v>HES</v>
          </cell>
        </row>
        <row r="1179">
          <cell r="A1179" t="str">
            <v>QOL</v>
          </cell>
          <cell r="B1179" t="str">
            <v>Q5RS-2002-01782</v>
          </cell>
          <cell r="C1179" t="str">
            <v>QOL-2001-5.1.2</v>
          </cell>
          <cell r="D1179" t="str">
            <v>Research Projects</v>
          </cell>
          <cell r="E1179" t="str">
            <v>Policy and knowledge in fisheries management - the North Sea cod case</v>
          </cell>
          <cell r="F1179">
            <v>1663330</v>
          </cell>
          <cell r="G1179">
            <v>943692</v>
          </cell>
          <cell r="H1179">
            <v>37510</v>
          </cell>
          <cell r="I1179">
            <v>8</v>
          </cell>
          <cell r="J1179">
            <v>2</v>
          </cell>
          <cell r="K1179" t="str">
            <v>Principal Contractor</v>
          </cell>
          <cell r="L1179" t="str">
            <v>NIFU  NORWEGIAN INSTITUTE FOR STUDIES IN RESEARCH AND HIGHER EDUCATION</v>
          </cell>
          <cell r="M1179" t="str">
            <v>Hegdehaugsveien 31</v>
          </cell>
          <cell r="N1179" t="str">
            <v>0352</v>
          </cell>
          <cell r="O1179" t="str">
            <v>OSLO</v>
          </cell>
          <cell r="P1179" t="str">
            <v>NO</v>
          </cell>
          <cell r="Q1179" t="str">
            <v>NO03</v>
          </cell>
          <cell r="R1179">
            <v>51076</v>
          </cell>
          <cell r="S1179">
            <v>25538</v>
          </cell>
          <cell r="T1179" t="str">
            <v>REC</v>
          </cell>
          <cell r="U1179" t="str">
            <v>PUC</v>
          </cell>
          <cell r="V1179" t="str">
            <v>RPU</v>
          </cell>
        </row>
        <row r="1180">
          <cell r="A1180" t="str">
            <v>QOL</v>
          </cell>
          <cell r="B1180" t="str">
            <v>Q5RS-2002-01782</v>
          </cell>
          <cell r="C1180" t="str">
            <v>QOL-2001-5.1.2</v>
          </cell>
          <cell r="D1180" t="str">
            <v>Research Projects</v>
          </cell>
          <cell r="E1180" t="str">
            <v>Policy and knowledge in fisheries management - the North Sea cod case</v>
          </cell>
          <cell r="F1180">
            <v>1663330</v>
          </cell>
          <cell r="G1180">
            <v>943692</v>
          </cell>
          <cell r="H1180">
            <v>37510</v>
          </cell>
          <cell r="I1180">
            <v>8</v>
          </cell>
          <cell r="K1180" t="str">
            <v>Principal Contractor</v>
          </cell>
          <cell r="L1180" t="str">
            <v>University of Tromsoe_x000D_Norwegian College of Fishery Science_x000D_Inst of Social Research and Marketing</v>
          </cell>
          <cell r="M1180" t="str">
            <v>University of Tromso</v>
          </cell>
          <cell r="N1180" t="str">
            <v>9037</v>
          </cell>
          <cell r="O1180" t="str">
            <v>TROMSO</v>
          </cell>
          <cell r="P1180" t="str">
            <v>NO</v>
          </cell>
          <cell r="Q1180" t="str">
            <v>NO19</v>
          </cell>
          <cell r="R1180">
            <v>131970</v>
          </cell>
          <cell r="S1180">
            <v>131970</v>
          </cell>
          <cell r="T1180" t="str">
            <v>HES</v>
          </cell>
          <cell r="U1180" t="str">
            <v>GOV</v>
          </cell>
          <cell r="V1180" t="str">
            <v>HES</v>
          </cell>
        </row>
        <row r="1181">
          <cell r="A1181" t="str">
            <v>QOL</v>
          </cell>
          <cell r="B1181" t="str">
            <v>Q5RS-2002-01801</v>
          </cell>
          <cell r="C1181" t="str">
            <v>QOL-2001-5.1.2</v>
          </cell>
          <cell r="D1181" t="str">
            <v>Research Projects</v>
          </cell>
          <cell r="E1181" t="str">
            <v>Photoperiod control of puberty in farmed fish : Development of new techniques and research into underlying physiological mechanisms.</v>
          </cell>
          <cell r="F1181">
            <v>2215900</v>
          </cell>
          <cell r="G1181">
            <v>1336689</v>
          </cell>
          <cell r="H1181">
            <v>37517</v>
          </cell>
          <cell r="I1181">
            <v>8</v>
          </cell>
          <cell r="J1181">
            <v>2</v>
          </cell>
          <cell r="K1181" t="str">
            <v>Prime Contractor</v>
          </cell>
          <cell r="L1181" t="str">
            <v>HAVFORSKNINGSINSTITUTTET_x000D_Department of Aquaculture</v>
          </cell>
          <cell r="M1181" t="str">
            <v>Nordnesgaten 50_x000D_
PO Box 1870</v>
          </cell>
          <cell r="N1181" t="str">
            <v>5817</v>
          </cell>
          <cell r="O1181" t="str">
            <v>BERGEN</v>
          </cell>
          <cell r="P1181" t="str">
            <v>NO</v>
          </cell>
          <cell r="Q1181" t="str">
            <v>NO12</v>
          </cell>
          <cell r="R1181">
            <v>757516</v>
          </cell>
          <cell r="S1181">
            <v>325634</v>
          </cell>
          <cell r="T1181" t="str">
            <v>REC</v>
          </cell>
          <cell r="U1181" t="str">
            <v>GOV</v>
          </cell>
          <cell r="V1181" t="str">
            <v>RPU</v>
          </cell>
        </row>
        <row r="1182">
          <cell r="A1182" t="str">
            <v>QOL</v>
          </cell>
          <cell r="B1182" t="str">
            <v>Q5RS-2002-01801</v>
          </cell>
          <cell r="C1182" t="str">
            <v>QOL-2001-5.1.2</v>
          </cell>
          <cell r="D1182" t="str">
            <v>Research Projects</v>
          </cell>
          <cell r="E1182" t="str">
            <v>Photoperiod control of puberty in farmed fish : Development of new techniques and research into underlying physiological mechanisms.</v>
          </cell>
          <cell r="F1182">
            <v>2215900</v>
          </cell>
          <cell r="G1182">
            <v>1336689</v>
          </cell>
          <cell r="H1182">
            <v>37517</v>
          </cell>
          <cell r="I1182">
            <v>8</v>
          </cell>
          <cell r="K1182" t="str">
            <v>Assistant Contractor</v>
          </cell>
          <cell r="L1182" t="str">
            <v>University of Bergen_x000D_
Department of Fisheries and Marine Biology</v>
          </cell>
          <cell r="M1182" t="str">
            <v>HIB, Thorm?hlens Gate, 55_x000D_
High Technology Center</v>
          </cell>
          <cell r="N1182" t="str">
            <v>5020</v>
          </cell>
          <cell r="O1182" t="str">
            <v>BERGEN</v>
          </cell>
          <cell r="P1182" t="str">
            <v>NO</v>
          </cell>
          <cell r="Q1182" t="str">
            <v>NO12</v>
          </cell>
          <cell r="R1182">
            <v>161000</v>
          </cell>
          <cell r="S1182">
            <v>161000</v>
          </cell>
          <cell r="T1182" t="str">
            <v>HES</v>
          </cell>
          <cell r="U1182" t="str">
            <v>GOV</v>
          </cell>
          <cell r="V1182" t="str">
            <v>HES</v>
          </cell>
        </row>
        <row r="1183">
          <cell r="A1183" t="str">
            <v>QOL</v>
          </cell>
          <cell r="B1183" t="str">
            <v>Q5RS-2002-01825</v>
          </cell>
          <cell r="C1183" t="str">
            <v>QOL-2001-5.1.2</v>
          </cell>
          <cell r="D1183" t="str">
            <v>Research Projects</v>
          </cell>
          <cell r="E1183" t="str">
            <v>Reproduction and Stock Evaluation for Recovery.</v>
          </cell>
          <cell r="F1183">
            <v>2000000</v>
          </cell>
          <cell r="G1183">
            <v>1000000</v>
          </cell>
          <cell r="H1183">
            <v>37510</v>
          </cell>
          <cell r="I1183">
            <v>4</v>
          </cell>
          <cell r="J1183">
            <v>1</v>
          </cell>
          <cell r="K1183" t="str">
            <v>Prime Contractor</v>
          </cell>
          <cell r="L1183" t="str">
            <v>HAVFORSKNINGSINSTITUTTET_x000D_Department of Marine Environment</v>
          </cell>
          <cell r="M1183" t="str">
            <v>Nordnesgaten 50_x000D_
PO Box 1870</v>
          </cell>
          <cell r="N1183" t="str">
            <v>5024</v>
          </cell>
          <cell r="O1183" t="str">
            <v>BERGEN</v>
          </cell>
          <cell r="P1183" t="str">
            <v>NO</v>
          </cell>
          <cell r="Q1183" t="str">
            <v>NO12</v>
          </cell>
          <cell r="R1183">
            <v>720000</v>
          </cell>
          <cell r="S1183">
            <v>360000</v>
          </cell>
          <cell r="T1183" t="str">
            <v>REC</v>
          </cell>
          <cell r="U1183" t="str">
            <v>GOV</v>
          </cell>
          <cell r="V1183" t="str">
            <v>RPU</v>
          </cell>
        </row>
        <row r="1184">
          <cell r="A1184" t="str">
            <v>QOL</v>
          </cell>
          <cell r="B1184" t="str">
            <v>Q5TN-2002-00628</v>
          </cell>
          <cell r="C1184" t="str">
            <v>QOL-2001-5.1.2</v>
          </cell>
          <cell r="D1184" t="str">
            <v>Thematic Network</v>
          </cell>
          <cell r="E1184" t="str">
            <v>Fish Oil and Meal Replacement</v>
          </cell>
          <cell r="F1184">
            <v>529582</v>
          </cell>
          <cell r="G1184">
            <v>529582</v>
          </cell>
          <cell r="H1184">
            <v>37510</v>
          </cell>
          <cell r="I1184">
            <v>6</v>
          </cell>
          <cell r="J1184">
            <v>1</v>
          </cell>
          <cell r="K1184" t="str">
            <v>Prime Contractor</v>
          </cell>
          <cell r="L1184" t="str">
            <v>Institute of Nutrition, Directorate of Fisheries</v>
          </cell>
          <cell r="M1184" t="str">
            <v>Strandgaten 229_x000D_
PO Box 185</v>
          </cell>
          <cell r="N1184" t="str">
            <v>5804</v>
          </cell>
          <cell r="O1184" t="str">
            <v>BERGEN</v>
          </cell>
          <cell r="P1184" t="str">
            <v>NO</v>
          </cell>
          <cell r="Q1184" t="str">
            <v>NO12</v>
          </cell>
          <cell r="R1184">
            <v>98533</v>
          </cell>
          <cell r="S1184">
            <v>98533</v>
          </cell>
          <cell r="T1184" t="str">
            <v>REC</v>
          </cell>
          <cell r="U1184" t="str">
            <v>GOV</v>
          </cell>
          <cell r="V1184" t="str">
            <v>RPU</v>
          </cell>
        </row>
        <row r="1185">
          <cell r="A1185" t="str">
            <v>QOL</v>
          </cell>
          <cell r="B1185" t="str">
            <v>QLG1-CT-2000-00496</v>
          </cell>
          <cell r="C1185" t="str">
            <v>1.1.1.-7.</v>
          </cell>
          <cell r="D1185" t="str">
            <v>Concerted Actions</v>
          </cell>
          <cell r="E1185" t="str">
            <v>European Partnership for Autologous Chondrocyte Implantation</v>
          </cell>
          <cell r="F1185">
            <v>658962</v>
          </cell>
          <cell r="G1185">
            <v>658962</v>
          </cell>
          <cell r="H1185">
            <v>36900</v>
          </cell>
          <cell r="I1185">
            <v>4</v>
          </cell>
          <cell r="J1185">
            <v>1</v>
          </cell>
          <cell r="K1185" t="str">
            <v>Principal Contractor</v>
          </cell>
          <cell r="L1185" t="str">
            <v>University of Tromsoe</v>
          </cell>
          <cell r="N1185" t="str">
            <v>9037</v>
          </cell>
          <cell r="O1185" t="str">
            <v>TROMSOE</v>
          </cell>
          <cell r="P1185" t="str">
            <v>NO</v>
          </cell>
          <cell r="Q1185" t="str">
            <v>N/A</v>
          </cell>
          <cell r="R1185">
            <v>66036</v>
          </cell>
          <cell r="S1185">
            <v>66036</v>
          </cell>
          <cell r="T1185" t="str">
            <v>HES</v>
          </cell>
          <cell r="U1185" t="str">
            <v>GOV</v>
          </cell>
          <cell r="V1185" t="str">
            <v>HES</v>
          </cell>
        </row>
        <row r="1186">
          <cell r="A1186" t="str">
            <v>QOL</v>
          </cell>
          <cell r="B1186" t="str">
            <v>QLG1-CT-2000-00815</v>
          </cell>
          <cell r="C1186" t="str">
            <v>1.1.1.-7.</v>
          </cell>
          <cell r="D1186" t="str">
            <v>Research Projects</v>
          </cell>
          <cell r="E1186" t="str">
            <v>DEVELOPMENT OF NEW THERAPIES FOR BRAIN TUMOURS USING ENCAPSULATED _x000D_
CELL TECHNOLOGY</v>
          </cell>
          <cell r="F1186">
            <v>1956937</v>
          </cell>
          <cell r="G1186">
            <v>1207204</v>
          </cell>
          <cell r="H1186">
            <v>36844</v>
          </cell>
          <cell r="I1186">
            <v>5</v>
          </cell>
          <cell r="J1186">
            <v>2</v>
          </cell>
          <cell r="K1186" t="str">
            <v>Prime Contractor</v>
          </cell>
          <cell r="L1186" t="str">
            <v>PRONOVA BIOMEDICAL A.S.</v>
          </cell>
          <cell r="M1186" t="str">
            <v>Gaustadalleen 21</v>
          </cell>
          <cell r="N1186" t="str">
            <v>0349</v>
          </cell>
          <cell r="O1186" t="str">
            <v>OSLO</v>
          </cell>
          <cell r="P1186" t="str">
            <v>NO</v>
          </cell>
          <cell r="Q1186" t="str">
            <v>N/A</v>
          </cell>
          <cell r="R1186">
            <v>653800</v>
          </cell>
          <cell r="S1186">
            <v>326900</v>
          </cell>
          <cell r="T1186" t="str">
            <v>OTH</v>
          </cell>
          <cell r="U1186" t="str">
            <v>PUC</v>
          </cell>
          <cell r="V1186" t="str">
            <v>PUS</v>
          </cell>
        </row>
        <row r="1187">
          <cell r="A1187" t="str">
            <v>QOL</v>
          </cell>
          <cell r="B1187" t="str">
            <v>QLG1-CT-2000-00815</v>
          </cell>
          <cell r="C1187" t="str">
            <v>1.1.1.-7.</v>
          </cell>
          <cell r="D1187" t="str">
            <v>Research Projects</v>
          </cell>
          <cell r="E1187" t="str">
            <v>DEVELOPMENT OF NEW THERAPIES FOR BRAIN TUMOURS USING ENCAPSULATED _x000D_
CELL TECHNOLOGY</v>
          </cell>
          <cell r="F1187">
            <v>1956937</v>
          </cell>
          <cell r="G1187">
            <v>1207204</v>
          </cell>
          <cell r="H1187">
            <v>36844</v>
          </cell>
          <cell r="I1187">
            <v>5</v>
          </cell>
          <cell r="K1187" t="str">
            <v>Principal Contractor</v>
          </cell>
          <cell r="L1187" t="str">
            <v xml:space="preserve">University of Bergen </v>
          </cell>
          <cell r="M1187" t="str">
            <v>Prof. Keysersgt. 8</v>
          </cell>
          <cell r="N1187" t="str">
            <v>5020</v>
          </cell>
          <cell r="O1187" t="str">
            <v>BERGEN</v>
          </cell>
          <cell r="P1187" t="str">
            <v>NO</v>
          </cell>
          <cell r="Q1187" t="str">
            <v>N/A</v>
          </cell>
          <cell r="R1187">
            <v>418173</v>
          </cell>
          <cell r="S1187">
            <v>418173</v>
          </cell>
          <cell r="T1187" t="str">
            <v>HES</v>
          </cell>
          <cell r="U1187" t="str">
            <v>GOV</v>
          </cell>
          <cell r="V1187" t="str">
            <v>HES</v>
          </cell>
        </row>
        <row r="1188">
          <cell r="A1188" t="str">
            <v>QOL</v>
          </cell>
          <cell r="B1188" t="str">
            <v>QLG1-CT-2000-01019</v>
          </cell>
          <cell r="C1188" t="str">
            <v>1.1.1.-7.</v>
          </cell>
          <cell r="D1188" t="str">
            <v>Research Projects</v>
          </cell>
          <cell r="E1188" t="str">
            <v>European Collaboration on Craniofacial Anomalies</v>
          </cell>
          <cell r="F1188">
            <v>1849597</v>
          </cell>
          <cell r="G1188">
            <v>1849597</v>
          </cell>
          <cell r="H1188">
            <v>36782</v>
          </cell>
          <cell r="I1188">
            <v>14</v>
          </cell>
          <cell r="J1188">
            <v>1</v>
          </cell>
          <cell r="K1188" t="str">
            <v>Principal Contractor</v>
          </cell>
          <cell r="L1188" t="str">
            <v>RIKSHOSPITALET UNIVERSITY OF OSLO</v>
          </cell>
          <cell r="M1188" t="str">
            <v>Pilestredet 32</v>
          </cell>
          <cell r="N1188" t="str">
            <v>0027</v>
          </cell>
          <cell r="O1188" t="str">
            <v>OSLO</v>
          </cell>
          <cell r="P1188" t="str">
            <v>NO</v>
          </cell>
          <cell r="Q1188" t="str">
            <v>N/A</v>
          </cell>
          <cell r="R1188">
            <v>310779</v>
          </cell>
          <cell r="S1188">
            <v>310779</v>
          </cell>
          <cell r="T1188" t="str">
            <v>HES</v>
          </cell>
          <cell r="U1188" t="str">
            <v>GOV</v>
          </cell>
          <cell r="V1188" t="str">
            <v>HES</v>
          </cell>
        </row>
        <row r="1189">
          <cell r="A1189" t="str">
            <v>QOL</v>
          </cell>
          <cell r="B1189" t="str">
            <v>QLG1-CT-2001-00966</v>
          </cell>
          <cell r="C1189" t="str">
            <v>1.1.1.-7.</v>
          </cell>
          <cell r="D1189" t="str">
            <v>Concerted Actions</v>
          </cell>
          <cell r="E1189" t="str">
            <v>Concerted Action on Mitochondrial Biogenesis and Disease (MitEURO)</v>
          </cell>
          <cell r="F1189">
            <v>1012500</v>
          </cell>
          <cell r="G1189">
            <v>1005000</v>
          </cell>
          <cell r="H1189">
            <v>37229</v>
          </cell>
          <cell r="I1189">
            <v>38</v>
          </cell>
          <cell r="J1189">
            <v>1</v>
          </cell>
          <cell r="K1189" t="str">
            <v>Member</v>
          </cell>
          <cell r="L1189" t="str">
            <v xml:space="preserve">University of Bergen </v>
          </cell>
          <cell r="M1189" t="str">
            <v>Prof. Keysersgt. 8</v>
          </cell>
          <cell r="N1189" t="str">
            <v>5020</v>
          </cell>
          <cell r="O1189" t="str">
            <v>BERGEN</v>
          </cell>
          <cell r="P1189" t="str">
            <v>NO</v>
          </cell>
          <cell r="Q1189" t="str">
            <v>N/A</v>
          </cell>
          <cell r="R1189">
            <v>7500</v>
          </cell>
          <cell r="S1189">
            <v>7500</v>
          </cell>
          <cell r="T1189" t="str">
            <v>HES</v>
          </cell>
          <cell r="U1189" t="str">
            <v>GOV</v>
          </cell>
          <cell r="V1189" t="str">
            <v>HES</v>
          </cell>
        </row>
        <row r="1190">
          <cell r="A1190" t="str">
            <v>QOL</v>
          </cell>
          <cell r="B1190" t="str">
            <v>QLG1-CT-2001-01039</v>
          </cell>
          <cell r="C1190" t="str">
            <v>1.1.1.-7.</v>
          </cell>
          <cell r="D1190" t="str">
            <v>Concerted Actions</v>
          </cell>
          <cell r="E1190" t="str">
            <v>The key role of complement MBLectin pathway in infectious and chronic disease (COMPLEMENT IN DISEASE)</v>
          </cell>
          <cell r="F1190">
            <v>435659</v>
          </cell>
          <cell r="G1190">
            <v>435659</v>
          </cell>
          <cell r="H1190">
            <v>37229</v>
          </cell>
          <cell r="I1190">
            <v>12</v>
          </cell>
          <cell r="J1190">
            <v>1</v>
          </cell>
          <cell r="K1190" t="str">
            <v>Member</v>
          </cell>
          <cell r="L1190" t="str">
            <v>NORDLAND CENTRAL HOSPITAL</v>
          </cell>
          <cell r="M1190" t="str">
            <v>Dronninensgt</v>
          </cell>
          <cell r="N1190" t="str">
            <v>8092</v>
          </cell>
          <cell r="O1190" t="str">
            <v>BODE</v>
          </cell>
          <cell r="P1190" t="str">
            <v>NO</v>
          </cell>
          <cell r="R1190">
            <v>30000</v>
          </cell>
          <cell r="S1190">
            <v>30000</v>
          </cell>
          <cell r="T1190" t="str">
            <v>REC</v>
          </cell>
          <cell r="U1190" t="str">
            <v>GOV</v>
          </cell>
          <cell r="V1190" t="str">
            <v>RPU</v>
          </cell>
        </row>
        <row r="1191">
          <cell r="A1191" t="str">
            <v>QOL</v>
          </cell>
          <cell r="B1191" t="str">
            <v>QLG1-CT-2001-01429</v>
          </cell>
          <cell r="C1191" t="str">
            <v>1.1.1.-7.</v>
          </cell>
          <cell r="D1191" t="str">
            <v>Thematic Network</v>
          </cell>
          <cell r="E1191" t="str">
            <v>European network on GENetic DEAFness: pathogenic mechanisms, clinical and molecular diagnosis, social impact</v>
          </cell>
          <cell r="F1191">
            <v>535200</v>
          </cell>
          <cell r="G1191">
            <v>523800</v>
          </cell>
          <cell r="H1191">
            <v>37229</v>
          </cell>
          <cell r="I1191">
            <v>38</v>
          </cell>
          <cell r="J1191">
            <v>3</v>
          </cell>
          <cell r="K1191" t="str">
            <v>Member</v>
          </cell>
          <cell r="L1191" t="str">
            <v>DEAFBLINDNESS CENTER OF NORTHERN NORWAY</v>
          </cell>
          <cell r="M1191" t="str">
            <v>Gimleveien 64-68</v>
          </cell>
          <cell r="N1191" t="str">
            <v>9075</v>
          </cell>
          <cell r="O1191" t="str">
            <v>TROMSOE</v>
          </cell>
          <cell r="P1191" t="str">
            <v>NO</v>
          </cell>
          <cell r="R1191">
            <v>2400</v>
          </cell>
          <cell r="S1191">
            <v>2400</v>
          </cell>
          <cell r="T1191" t="str">
            <v>OTH</v>
          </cell>
          <cell r="U1191" t="str">
            <v>GOV</v>
          </cell>
          <cell r="V1191" t="str">
            <v>PUS</v>
          </cell>
        </row>
        <row r="1192">
          <cell r="A1192" t="str">
            <v>QOL</v>
          </cell>
          <cell r="B1192" t="str">
            <v>QLG1-CT-2001-01429</v>
          </cell>
          <cell r="C1192" t="str">
            <v>1.1.1.-7.</v>
          </cell>
          <cell r="D1192" t="str">
            <v>Thematic Network</v>
          </cell>
          <cell r="E1192" t="str">
            <v>European network on GENetic DEAFness: pathogenic mechanisms, clinical and molecular diagnosis, social impact</v>
          </cell>
          <cell r="F1192">
            <v>535200</v>
          </cell>
          <cell r="G1192">
            <v>523800</v>
          </cell>
          <cell r="H1192">
            <v>37229</v>
          </cell>
          <cell r="I1192">
            <v>38</v>
          </cell>
          <cell r="K1192" t="str">
            <v>Member</v>
          </cell>
          <cell r="L1192" t="str">
            <v>THE NORWEGIAN ASSOCIATION FOR COMBINATE VISUAL AND HEARING IMPAIRMENT / DEAFBLIND</v>
          </cell>
          <cell r="M1192" t="str">
            <v>Lille Grensen 7</v>
          </cell>
          <cell r="N1192" t="str">
            <v>0159</v>
          </cell>
          <cell r="O1192" t="str">
            <v>OSLO</v>
          </cell>
          <cell r="P1192" t="str">
            <v>NO</v>
          </cell>
          <cell r="Q1192" t="str">
            <v>N/A</v>
          </cell>
          <cell r="R1192">
            <v>2400</v>
          </cell>
          <cell r="S1192">
            <v>2400</v>
          </cell>
          <cell r="T1192" t="str">
            <v>OTH</v>
          </cell>
          <cell r="U1192" t="str">
            <v>PNP</v>
          </cell>
          <cell r="V1192" t="str">
            <v>PNP</v>
          </cell>
        </row>
        <row r="1193">
          <cell r="A1193" t="str">
            <v>QOL</v>
          </cell>
          <cell r="B1193" t="str">
            <v>QLG1-CT-2001-01429</v>
          </cell>
          <cell r="C1193" t="str">
            <v>1.1.1.-7.</v>
          </cell>
          <cell r="D1193" t="str">
            <v>Thematic Network</v>
          </cell>
          <cell r="E1193" t="str">
            <v>European network on GENetic DEAFness: pathogenic mechanisms, clinical and molecular diagnosis, social impact</v>
          </cell>
          <cell r="F1193">
            <v>535200</v>
          </cell>
          <cell r="G1193">
            <v>523800</v>
          </cell>
          <cell r="H1193">
            <v>37229</v>
          </cell>
          <cell r="I1193">
            <v>38</v>
          </cell>
          <cell r="K1193" t="str">
            <v>Member</v>
          </cell>
          <cell r="L1193" t="str">
            <v>University of Tromsoe</v>
          </cell>
          <cell r="N1193" t="str">
            <v>9037</v>
          </cell>
          <cell r="O1193" t="str">
            <v>TROMSOE</v>
          </cell>
          <cell r="P1193" t="str">
            <v>NO</v>
          </cell>
          <cell r="Q1193" t="str">
            <v>N/A</v>
          </cell>
          <cell r="R1193">
            <v>2400</v>
          </cell>
          <cell r="S1193">
            <v>2400</v>
          </cell>
          <cell r="T1193" t="str">
            <v>HES</v>
          </cell>
          <cell r="U1193" t="str">
            <v>GOV</v>
          </cell>
          <cell r="V1193" t="str">
            <v>HES</v>
          </cell>
        </row>
        <row r="1194">
          <cell r="A1194" t="str">
            <v>QOL</v>
          </cell>
          <cell r="B1194" t="str">
            <v>QLG1-CT-2001-01918</v>
          </cell>
          <cell r="C1194" t="str">
            <v>1.1.1.-7.</v>
          </cell>
          <cell r="D1194" t="str">
            <v>Research Projects</v>
          </cell>
          <cell r="E1194" t="str">
            <v>Understanding the mechanism of autoimmunity through Myasthenia Gravis (MECHANISMS OF MG)</v>
          </cell>
          <cell r="F1194">
            <v>2997668</v>
          </cell>
          <cell r="G1194">
            <v>1818517</v>
          </cell>
          <cell r="H1194">
            <v>37194</v>
          </cell>
          <cell r="I1194">
            <v>8</v>
          </cell>
          <cell r="J1194">
            <v>1</v>
          </cell>
          <cell r="K1194" t="str">
            <v>Principal Contractor</v>
          </cell>
          <cell r="L1194" t="str">
            <v xml:space="preserve">University of Bergen </v>
          </cell>
          <cell r="M1194" t="str">
            <v>Prof. Keysersgt. 8</v>
          </cell>
          <cell r="N1194" t="str">
            <v>5020</v>
          </cell>
          <cell r="O1194" t="str">
            <v>BERGEN</v>
          </cell>
          <cell r="P1194" t="str">
            <v>NO</v>
          </cell>
          <cell r="Q1194" t="str">
            <v>N/A</v>
          </cell>
          <cell r="R1194">
            <v>230000</v>
          </cell>
          <cell r="S1194">
            <v>230000</v>
          </cell>
          <cell r="T1194" t="str">
            <v>HES</v>
          </cell>
          <cell r="U1194" t="str">
            <v>GOV</v>
          </cell>
          <cell r="V1194" t="str">
            <v>HES</v>
          </cell>
        </row>
        <row r="1195">
          <cell r="A1195" t="str">
            <v>QOL</v>
          </cell>
          <cell r="B1195" t="str">
            <v>QLG1-CT-2002-01359</v>
          </cell>
          <cell r="C1195" t="str">
            <v>1.1.1.-7.</v>
          </cell>
          <cell r="D1195" t="str">
            <v>Concerted Actions</v>
          </cell>
          <cell r="E1195" t="str">
            <v>NOVEL METHODS FOR PREDICTING PREVENTING AND TREATING ATTACKS IN PATIENTS WITH HEREDITARY ANGIOEDEMA ((PREHEAT))</v>
          </cell>
          <cell r="F1195">
            <v>395200</v>
          </cell>
          <cell r="G1195">
            <v>370200</v>
          </cell>
          <cell r="H1195">
            <v>37503</v>
          </cell>
          <cell r="I1195">
            <v>11</v>
          </cell>
          <cell r="J1195">
            <v>1</v>
          </cell>
          <cell r="K1195" t="str">
            <v>Member</v>
          </cell>
          <cell r="L1195" t="str">
            <v>NORDLAND HOSPITAL</v>
          </cell>
          <cell r="M1195" t="str">
            <v>Prinsens gate</v>
          </cell>
          <cell r="N1195" t="str">
            <v>8092</v>
          </cell>
          <cell r="O1195" t="str">
            <v>BODO</v>
          </cell>
          <cell r="P1195" t="str">
            <v>NO</v>
          </cell>
          <cell r="R1195">
            <v>25000</v>
          </cell>
          <cell r="S1195">
            <v>25000</v>
          </cell>
          <cell r="T1195" t="str">
            <v>OTH</v>
          </cell>
          <cell r="U1195" t="str">
            <v>GOV</v>
          </cell>
          <cell r="V1195" t="str">
            <v>PUS</v>
          </cell>
        </row>
        <row r="1196">
          <cell r="A1196" t="str">
            <v>QOL</v>
          </cell>
          <cell r="B1196" t="str">
            <v>QLG1-CT-2002-01756</v>
          </cell>
          <cell r="C1196" t="str">
            <v>1.1.1.-7.</v>
          </cell>
          <cell r="D1196" t="str">
            <v>Concerted Actions</v>
          </cell>
          <cell r="E1196" t="str">
            <v>Paraneoplastic Neurological Syndromes (PNS) Clinical and laboratory aspects (PNSEURONETWORK)</v>
          </cell>
          <cell r="F1196">
            <v>1358334</v>
          </cell>
          <cell r="G1196">
            <v>1243121</v>
          </cell>
          <cell r="H1196">
            <v>37480</v>
          </cell>
          <cell r="I1196">
            <v>19</v>
          </cell>
          <cell r="J1196">
            <v>1</v>
          </cell>
          <cell r="K1196" t="str">
            <v>Member</v>
          </cell>
          <cell r="L1196" t="str">
            <v xml:space="preserve">University of Bergen </v>
          </cell>
          <cell r="M1196" t="str">
            <v>Prof. Keysersgt. 8</v>
          </cell>
          <cell r="N1196" t="str">
            <v>5020</v>
          </cell>
          <cell r="O1196" t="str">
            <v>BERGEN</v>
          </cell>
          <cell r="P1196" t="str">
            <v>NO</v>
          </cell>
          <cell r="Q1196" t="str">
            <v>N/A</v>
          </cell>
          <cell r="R1196">
            <v>18000</v>
          </cell>
          <cell r="S1196">
            <v>18000</v>
          </cell>
          <cell r="T1196" t="str">
            <v>HES</v>
          </cell>
          <cell r="U1196" t="str">
            <v>GOV</v>
          </cell>
          <cell r="V1196" t="str">
            <v>HES</v>
          </cell>
        </row>
        <row r="1197">
          <cell r="A1197" t="str">
            <v>QOL</v>
          </cell>
          <cell r="B1197" t="str">
            <v>QLG2-CT-2001-01467</v>
          </cell>
          <cell r="C1197" t="str">
            <v>1.1.1.-8.</v>
          </cell>
          <cell r="D1197" t="str">
            <v>Research Projects</v>
          </cell>
          <cell r="E1197" t="str">
            <v>Genetic interactions in brainstem development and function (BRAINSTEM GENETICS)</v>
          </cell>
          <cell r="F1197">
            <v>3103019</v>
          </cell>
          <cell r="G1197">
            <v>1800000</v>
          </cell>
          <cell r="H1197">
            <v>37218</v>
          </cell>
          <cell r="I1197">
            <v>8</v>
          </cell>
          <cell r="J1197">
            <v>1</v>
          </cell>
          <cell r="K1197" t="str">
            <v>Prime Contractor</v>
          </cell>
          <cell r="L1197" t="str">
            <v>University of Oslo</v>
          </cell>
          <cell r="M1197" t="str">
            <v>Problemveien 1</v>
          </cell>
          <cell r="N1197" t="str">
            <v>0316</v>
          </cell>
          <cell r="O1197" t="str">
            <v>OSLO</v>
          </cell>
          <cell r="P1197" t="str">
            <v>NO</v>
          </cell>
          <cell r="Q1197" t="str">
            <v>N/A</v>
          </cell>
          <cell r="R1197">
            <v>355963</v>
          </cell>
          <cell r="S1197">
            <v>355963</v>
          </cell>
          <cell r="T1197" t="str">
            <v>HES</v>
          </cell>
          <cell r="U1197" t="str">
            <v>GOV</v>
          </cell>
          <cell r="V1197" t="str">
            <v>HES</v>
          </cell>
        </row>
        <row r="1198">
          <cell r="A1198" t="str">
            <v>QOL</v>
          </cell>
          <cell r="B1198" t="str">
            <v>QLG2-CT-2002-01254</v>
          </cell>
          <cell r="C1198" t="str">
            <v>1.1.1.-8.</v>
          </cell>
          <cell r="D1198" t="str">
            <v>Research Projects</v>
          </cell>
          <cell r="E1198" t="str">
            <v>Genome-wide analyses of European twin and population cohorts to identify genes in common diseases (GENOMEUTWIN)</v>
          </cell>
          <cell r="F1198">
            <v>18237458</v>
          </cell>
          <cell r="G1198">
            <v>13695532</v>
          </cell>
          <cell r="H1198">
            <v>37524</v>
          </cell>
          <cell r="I1198">
            <v>12</v>
          </cell>
          <cell r="J1198">
            <v>1</v>
          </cell>
          <cell r="K1198" t="str">
            <v>Principal Contractor</v>
          </cell>
          <cell r="L1198" t="str">
            <v>NASJONALT FOLKEHELSEINSTITUTT</v>
          </cell>
          <cell r="M1198" t="str">
            <v>Geitmyrsveien 75 Torshov</v>
          </cell>
          <cell r="N1198" t="str">
            <v>0403</v>
          </cell>
          <cell r="O1198" t="str">
            <v>OSLO</v>
          </cell>
          <cell r="P1198" t="str">
            <v>NO</v>
          </cell>
          <cell r="Q1198" t="str">
            <v>N/A</v>
          </cell>
          <cell r="R1198">
            <v>2040181</v>
          </cell>
          <cell r="S1198">
            <v>1020090</v>
          </cell>
          <cell r="T1198" t="str">
            <v>REC</v>
          </cell>
          <cell r="U1198" t="str">
            <v>GOV</v>
          </cell>
          <cell r="V1198" t="str">
            <v>RPU</v>
          </cell>
        </row>
        <row r="1199">
          <cell r="A1199" t="str">
            <v>QOL</v>
          </cell>
          <cell r="B1199" t="str">
            <v>QLG3-CT-1999-00192</v>
          </cell>
          <cell r="C1199" t="str">
            <v>1.1.1.-9.</v>
          </cell>
          <cell r="D1199" t="str">
            <v>Research Projects</v>
          </cell>
          <cell r="E1199" t="str">
            <v>Network analysis of hippocampal memory processing</v>
          </cell>
          <cell r="F1199">
            <v>2017645</v>
          </cell>
          <cell r="G1199">
            <v>1836640</v>
          </cell>
          <cell r="H1199">
            <v>36556</v>
          </cell>
          <cell r="I1199">
            <v>7</v>
          </cell>
          <cell r="J1199">
            <v>1</v>
          </cell>
          <cell r="K1199" t="str">
            <v>Prime Contractor</v>
          </cell>
          <cell r="L1199" t="str">
            <v>NTNU</v>
          </cell>
          <cell r="M1199" t="str">
            <v>Gloeshaugen</v>
          </cell>
          <cell r="N1199" t="str">
            <v>7491</v>
          </cell>
          <cell r="O1199" t="str">
            <v>TRONDHEIM</v>
          </cell>
          <cell r="P1199" t="str">
            <v>NO</v>
          </cell>
          <cell r="R1199">
            <v>354472</v>
          </cell>
          <cell r="S1199">
            <v>354472</v>
          </cell>
          <cell r="T1199" t="str">
            <v>HES</v>
          </cell>
          <cell r="U1199" t="str">
            <v>GOV</v>
          </cell>
          <cell r="V1199" t="str">
            <v>HES</v>
          </cell>
        </row>
        <row r="1200">
          <cell r="A1200" t="str">
            <v>QOL</v>
          </cell>
          <cell r="B1200" t="str">
            <v>QLG3-CT-1999-00827</v>
          </cell>
          <cell r="C1200" t="str">
            <v>1.1.1.-9.</v>
          </cell>
          <cell r="D1200" t="str">
            <v>Research Projects</v>
          </cell>
          <cell r="E1200" t="str">
            <v>PROPERTIES AND FUNCTIONS OF NEURONAL KCNQ/M-TYPE POTASSIUM CHANNELS MUTATED IN HUMAN DISEASE</v>
          </cell>
          <cell r="F1200">
            <v>1755616</v>
          </cell>
          <cell r="G1200">
            <v>1323126</v>
          </cell>
          <cell r="H1200">
            <v>36523</v>
          </cell>
          <cell r="I1200">
            <v>6</v>
          </cell>
          <cell r="J1200">
            <v>1</v>
          </cell>
          <cell r="K1200" t="str">
            <v>Principal Contractor</v>
          </cell>
          <cell r="L1200" t="str">
            <v>University of Oslo</v>
          </cell>
          <cell r="M1200" t="str">
            <v>Problemveien 1</v>
          </cell>
          <cell r="N1200" t="str">
            <v>0316</v>
          </cell>
          <cell r="O1200" t="str">
            <v>OSLO</v>
          </cell>
          <cell r="P1200" t="str">
            <v>NO</v>
          </cell>
          <cell r="Q1200" t="str">
            <v>N/A</v>
          </cell>
          <cell r="R1200">
            <v>200801</v>
          </cell>
          <cell r="S1200">
            <v>200801</v>
          </cell>
          <cell r="T1200" t="str">
            <v>HES</v>
          </cell>
          <cell r="U1200" t="str">
            <v>GOV</v>
          </cell>
          <cell r="V1200" t="str">
            <v>HES</v>
          </cell>
        </row>
        <row r="1201">
          <cell r="A1201" t="str">
            <v>QOL</v>
          </cell>
          <cell r="B1201" t="str">
            <v>QLG3-CT-1999-01022</v>
          </cell>
          <cell r="C1201" t="str">
            <v>1.1.1.-9.</v>
          </cell>
          <cell r="D1201" t="str">
            <v>Research Projects</v>
          </cell>
          <cell r="E1201" t="str">
            <v>Expression mechanisms of long term potentiation (LTP) - from molecules to memory</v>
          </cell>
          <cell r="F1201">
            <v>1290752</v>
          </cell>
          <cell r="G1201">
            <v>1290752</v>
          </cell>
          <cell r="H1201">
            <v>36552</v>
          </cell>
          <cell r="I1201">
            <v>3</v>
          </cell>
          <cell r="J1201">
            <v>1</v>
          </cell>
          <cell r="K1201" t="str">
            <v>Prime Contractor</v>
          </cell>
          <cell r="L1201" t="str">
            <v>University of Oslo</v>
          </cell>
          <cell r="M1201" t="str">
            <v>Problemveien 1</v>
          </cell>
          <cell r="N1201" t="str">
            <v>0316</v>
          </cell>
          <cell r="O1201" t="str">
            <v>OSLO</v>
          </cell>
          <cell r="P1201" t="str">
            <v>NO</v>
          </cell>
          <cell r="Q1201" t="str">
            <v>N/A</v>
          </cell>
          <cell r="R1201">
            <v>447123</v>
          </cell>
          <cell r="S1201">
            <v>447123</v>
          </cell>
          <cell r="T1201" t="str">
            <v>HES</v>
          </cell>
          <cell r="U1201" t="str">
            <v>GOV</v>
          </cell>
          <cell r="V1201" t="str">
            <v>HES</v>
          </cell>
        </row>
        <row r="1202">
          <cell r="A1202" t="str">
            <v>QOL</v>
          </cell>
          <cell r="B1202" t="str">
            <v>QLG3-CT-2001-02004</v>
          </cell>
          <cell r="C1202" t="str">
            <v>1.1.1.-9.</v>
          </cell>
          <cell r="D1202" t="str">
            <v>Research Projects</v>
          </cell>
          <cell r="E1202" t="str">
            <v>Dynamics of Extracellular Glutamate (DECG)</v>
          </cell>
          <cell r="F1202">
            <v>2211724</v>
          </cell>
          <cell r="G1202">
            <v>1640867</v>
          </cell>
          <cell r="H1202">
            <v>37218</v>
          </cell>
          <cell r="I1202">
            <v>5</v>
          </cell>
          <cell r="J1202">
            <v>1</v>
          </cell>
          <cell r="K1202" t="str">
            <v>Prime Contractor</v>
          </cell>
          <cell r="L1202" t="str">
            <v>University of Oslo</v>
          </cell>
          <cell r="M1202" t="str">
            <v>Problemveien 1</v>
          </cell>
          <cell r="N1202" t="str">
            <v>0316</v>
          </cell>
          <cell r="O1202" t="str">
            <v>OSLO</v>
          </cell>
          <cell r="P1202" t="str">
            <v>NO</v>
          </cell>
          <cell r="Q1202" t="str">
            <v>N/A</v>
          </cell>
          <cell r="R1202">
            <v>408228</v>
          </cell>
          <cell r="S1202">
            <v>408228</v>
          </cell>
          <cell r="T1202" t="str">
            <v>HES</v>
          </cell>
          <cell r="U1202" t="str">
            <v>GOV</v>
          </cell>
          <cell r="V1202" t="str">
            <v>HES</v>
          </cell>
        </row>
        <row r="1203">
          <cell r="A1203" t="str">
            <v>QOL</v>
          </cell>
          <cell r="B1203" t="str">
            <v>QLG3-CT-2001-02089</v>
          </cell>
          <cell r="C1203" t="str">
            <v>1.1.1.-9.</v>
          </cell>
          <cell r="D1203" t="str">
            <v>Research Projects</v>
          </cell>
          <cell r="E1203" t="str">
            <v>Kainate and AMPA receptor trafficking and recycling at brain synapses (KAR-TRAP)</v>
          </cell>
          <cell r="F1203">
            <v>2289479</v>
          </cell>
          <cell r="G1203">
            <v>1385044</v>
          </cell>
          <cell r="H1203">
            <v>37218</v>
          </cell>
          <cell r="I1203">
            <v>5</v>
          </cell>
          <cell r="K1203" t="str">
            <v>Principal Contractor</v>
          </cell>
          <cell r="L1203" t="str">
            <v xml:space="preserve">University of Bergen </v>
          </cell>
          <cell r="M1203" t="str">
            <v>Prof. Keysersgt. 8</v>
          </cell>
          <cell r="N1203" t="str">
            <v>5020</v>
          </cell>
          <cell r="O1203" t="str">
            <v>BERGEN</v>
          </cell>
          <cell r="P1203" t="str">
            <v>NO</v>
          </cell>
          <cell r="Q1203" t="str">
            <v>N/A</v>
          </cell>
          <cell r="R1203">
            <v>269995</v>
          </cell>
          <cell r="S1203">
            <v>269995</v>
          </cell>
          <cell r="T1203" t="str">
            <v>HES</v>
          </cell>
          <cell r="U1203" t="str">
            <v>GOV</v>
          </cell>
          <cell r="V1203" t="str">
            <v>HES</v>
          </cell>
        </row>
        <row r="1204">
          <cell r="A1204" t="str">
            <v>QOL</v>
          </cell>
          <cell r="B1204" t="str">
            <v>QLG3-CT-2001-02089</v>
          </cell>
          <cell r="C1204" t="str">
            <v>1.1.1.-9.</v>
          </cell>
          <cell r="D1204" t="str">
            <v>Research Projects</v>
          </cell>
          <cell r="E1204" t="str">
            <v>Kainate and AMPA receptor trafficking and recycling at brain synapses (KAR-TRAP)</v>
          </cell>
          <cell r="F1204">
            <v>2289479</v>
          </cell>
          <cell r="G1204">
            <v>1385044</v>
          </cell>
          <cell r="H1204">
            <v>37218</v>
          </cell>
          <cell r="I1204">
            <v>5</v>
          </cell>
          <cell r="J1204">
            <v>2</v>
          </cell>
          <cell r="K1204" t="str">
            <v>Prime Contractor</v>
          </cell>
          <cell r="L1204" t="str">
            <v>University of Oslo</v>
          </cell>
          <cell r="M1204" t="str">
            <v>Problemveien 1</v>
          </cell>
          <cell r="N1204" t="str">
            <v>0316</v>
          </cell>
          <cell r="O1204" t="str">
            <v>OSLO</v>
          </cell>
          <cell r="P1204" t="str">
            <v>NO</v>
          </cell>
          <cell r="Q1204" t="str">
            <v>N/A</v>
          </cell>
          <cell r="R1204">
            <v>322420</v>
          </cell>
          <cell r="S1204">
            <v>322420</v>
          </cell>
          <cell r="T1204" t="str">
            <v>HES</v>
          </cell>
          <cell r="U1204" t="str">
            <v>GOV</v>
          </cell>
          <cell r="V1204" t="str">
            <v>HES</v>
          </cell>
        </row>
        <row r="1205">
          <cell r="A1205" t="str">
            <v>QOL</v>
          </cell>
          <cell r="B1205" t="str">
            <v>QLG3-CT-2001-02256</v>
          </cell>
          <cell r="C1205" t="str">
            <v>1.1.1.-9.</v>
          </cell>
          <cell r="D1205" t="str">
            <v>Research Projects</v>
          </cell>
          <cell r="E1205" t="str">
            <v>COMPUTATION AND PLASTICITY IN THE CEREBELLAR SYSTEM: Experiments, Modeling And Database (CEREBELLUM)</v>
          </cell>
          <cell r="F1205">
            <v>1804310</v>
          </cell>
          <cell r="G1205">
            <v>1804310</v>
          </cell>
          <cell r="H1205">
            <v>37216</v>
          </cell>
          <cell r="I1205">
            <v>6</v>
          </cell>
          <cell r="J1205">
            <v>1</v>
          </cell>
          <cell r="K1205" t="str">
            <v>Principal Contractor</v>
          </cell>
          <cell r="L1205" t="str">
            <v>University of Oslo</v>
          </cell>
          <cell r="M1205" t="str">
            <v>Problemveien 1</v>
          </cell>
          <cell r="N1205" t="str">
            <v>0316</v>
          </cell>
          <cell r="O1205" t="str">
            <v>OSLO</v>
          </cell>
          <cell r="P1205" t="str">
            <v>NO</v>
          </cell>
          <cell r="Q1205" t="str">
            <v>N/A</v>
          </cell>
          <cell r="R1205">
            <v>250600</v>
          </cell>
          <cell r="S1205">
            <v>250600</v>
          </cell>
          <cell r="T1205" t="str">
            <v>HES</v>
          </cell>
          <cell r="U1205" t="str">
            <v>GOV</v>
          </cell>
          <cell r="V1205" t="str">
            <v>HES</v>
          </cell>
        </row>
        <row r="1206">
          <cell r="A1206" t="str">
            <v>QOL</v>
          </cell>
          <cell r="B1206" t="str">
            <v>QLG3-CT-2001-30227</v>
          </cell>
          <cell r="C1206" t="str">
            <v>1.1.1.-9.</v>
          </cell>
          <cell r="D1206" t="str">
            <v>Classical Accompanying Measures</v>
          </cell>
          <cell r="E1206" t="str">
            <v>European school of neuroimmunology (ESNI) ; a second teaching course (ESNI COURSE)</v>
          </cell>
          <cell r="F1206">
            <v>64000</v>
          </cell>
          <cell r="G1206">
            <v>64000</v>
          </cell>
          <cell r="H1206">
            <v>37069</v>
          </cell>
          <cell r="I1206">
            <v>1</v>
          </cell>
          <cell r="J1206">
            <v>1</v>
          </cell>
          <cell r="K1206" t="str">
            <v>Prime Contractor</v>
          </cell>
          <cell r="L1206" t="str">
            <v xml:space="preserve">University of Bergen </v>
          </cell>
          <cell r="M1206" t="str">
            <v>Prof. Keysersgt. 8</v>
          </cell>
          <cell r="N1206" t="str">
            <v>5020</v>
          </cell>
          <cell r="O1206" t="str">
            <v>BERGEN</v>
          </cell>
          <cell r="P1206" t="str">
            <v>NO</v>
          </cell>
          <cell r="Q1206" t="str">
            <v>N/A</v>
          </cell>
          <cell r="R1206">
            <v>64000</v>
          </cell>
          <cell r="S1206">
            <v>64000</v>
          </cell>
          <cell r="T1206" t="str">
            <v>HES</v>
          </cell>
          <cell r="U1206" t="str">
            <v>GOV</v>
          </cell>
          <cell r="V1206" t="str">
            <v>HES</v>
          </cell>
        </row>
        <row r="1207">
          <cell r="A1207" t="str">
            <v>QOL</v>
          </cell>
          <cell r="B1207" t="str">
            <v>QLG3-CT-2002-00696</v>
          </cell>
          <cell r="C1207" t="str">
            <v>1.1.1.-9.</v>
          </cell>
          <cell r="D1207" t="str">
            <v>Research Projects</v>
          </cell>
          <cell r="E1207" t="str">
            <v>Refsum's disease: diagnosis, pathology and treatment (RDDPT)</v>
          </cell>
          <cell r="F1207">
            <v>1065727</v>
          </cell>
          <cell r="G1207">
            <v>1065727</v>
          </cell>
          <cell r="H1207">
            <v>37578</v>
          </cell>
          <cell r="I1207">
            <v>6</v>
          </cell>
          <cell r="J1207">
            <v>2</v>
          </cell>
          <cell r="K1207" t="str">
            <v>Principal Contractor</v>
          </cell>
          <cell r="L1207" t="str">
            <v>RIKSHOSPITALET UNIVERSITY OF OSLO</v>
          </cell>
          <cell r="M1207" t="str">
            <v>Pilestredet 32</v>
          </cell>
          <cell r="N1207" t="str">
            <v>0027</v>
          </cell>
          <cell r="O1207" t="str">
            <v>OSLO</v>
          </cell>
          <cell r="P1207" t="str">
            <v>NO</v>
          </cell>
          <cell r="Q1207" t="str">
            <v>N/A</v>
          </cell>
          <cell r="R1207">
            <v>61807</v>
          </cell>
          <cell r="S1207">
            <v>61807</v>
          </cell>
          <cell r="T1207" t="str">
            <v>HES</v>
          </cell>
          <cell r="U1207" t="str">
            <v>GOV</v>
          </cell>
          <cell r="V1207" t="str">
            <v>HES</v>
          </cell>
        </row>
        <row r="1208">
          <cell r="A1208" t="str">
            <v>QOL</v>
          </cell>
          <cell r="B1208" t="str">
            <v>QLG3-CT-2002-00696</v>
          </cell>
          <cell r="C1208" t="str">
            <v>1.1.1.-9.</v>
          </cell>
          <cell r="D1208" t="str">
            <v>Research Projects</v>
          </cell>
          <cell r="E1208" t="str">
            <v>Refsum's disease: diagnosis, pathology and treatment (RDDPT)</v>
          </cell>
          <cell r="F1208">
            <v>1065727</v>
          </cell>
          <cell r="G1208">
            <v>1065727</v>
          </cell>
          <cell r="H1208">
            <v>37578</v>
          </cell>
          <cell r="I1208">
            <v>6</v>
          </cell>
          <cell r="K1208" t="str">
            <v>Principal Contractor</v>
          </cell>
          <cell r="L1208" t="str">
            <v>University of Oslo</v>
          </cell>
          <cell r="M1208" t="str">
            <v>Problemveien 1</v>
          </cell>
          <cell r="N1208" t="str">
            <v>0316</v>
          </cell>
          <cell r="O1208" t="str">
            <v>OSLO</v>
          </cell>
          <cell r="P1208" t="str">
            <v>NO</v>
          </cell>
          <cell r="Q1208" t="str">
            <v>N/A</v>
          </cell>
          <cell r="R1208">
            <v>61807</v>
          </cell>
          <cell r="S1208">
            <v>61807</v>
          </cell>
          <cell r="T1208" t="str">
            <v>HES</v>
          </cell>
          <cell r="U1208" t="str">
            <v>GOV</v>
          </cell>
          <cell r="V1208" t="str">
            <v>HES</v>
          </cell>
        </row>
        <row r="1209">
          <cell r="A1209" t="str">
            <v>QOL</v>
          </cell>
          <cell r="B1209" t="str">
            <v>QLG3-CT-2002-30193</v>
          </cell>
          <cell r="C1209" t="str">
            <v>1.1.1.-9.</v>
          </cell>
          <cell r="D1209" t="str">
            <v>Classical Accompanying Measures</v>
          </cell>
          <cell r="E1209" t="str">
            <v>European School of Neuroimmunology ; The Third Teaching Course-Tampere (ESNI COURSE 2002)</v>
          </cell>
          <cell r="F1209">
            <v>209200</v>
          </cell>
          <cell r="G1209">
            <v>64000</v>
          </cell>
          <cell r="H1209">
            <v>37434</v>
          </cell>
          <cell r="I1209">
            <v>1</v>
          </cell>
          <cell r="J1209">
            <v>1</v>
          </cell>
          <cell r="K1209" t="str">
            <v>Prime Contractor</v>
          </cell>
          <cell r="L1209" t="str">
            <v xml:space="preserve">University of Bergen </v>
          </cell>
          <cell r="M1209" t="str">
            <v>Prof. Keysersgt. 8</v>
          </cell>
          <cell r="N1209" t="str">
            <v>5020</v>
          </cell>
          <cell r="O1209" t="str">
            <v>BERGEN</v>
          </cell>
          <cell r="P1209" t="str">
            <v>NO</v>
          </cell>
          <cell r="Q1209" t="str">
            <v>N/A</v>
          </cell>
          <cell r="R1209">
            <v>209200</v>
          </cell>
          <cell r="S1209">
            <v>64000</v>
          </cell>
          <cell r="T1209" t="str">
            <v>HES</v>
          </cell>
          <cell r="U1209" t="str">
            <v>GOV</v>
          </cell>
          <cell r="V1209" t="str">
            <v>HES</v>
          </cell>
        </row>
        <row r="1210">
          <cell r="A1210" t="str">
            <v>QOL</v>
          </cell>
          <cell r="B1210" t="str">
            <v>QLG4-CT-2000-01414</v>
          </cell>
          <cell r="C1210" t="str">
            <v>1.1.1.-10.</v>
          </cell>
          <cell r="D1210" t="str">
            <v>Research Projects</v>
          </cell>
          <cell r="E1210" t="str">
            <v>Health care in chronic non-fatal disease by the example of Inflammatory Bowel Disease</v>
          </cell>
          <cell r="F1210">
            <v>1800000</v>
          </cell>
          <cell r="G1210">
            <v>1800000</v>
          </cell>
          <cell r="H1210">
            <v>36900</v>
          </cell>
          <cell r="I1210">
            <v>12</v>
          </cell>
          <cell r="J1210">
            <v>1</v>
          </cell>
          <cell r="K1210" t="str">
            <v>Principal Contractor</v>
          </cell>
          <cell r="L1210" t="str">
            <v>RIKSHOSPITALET UNIVERSITY OF OSLO</v>
          </cell>
          <cell r="M1210" t="str">
            <v>Pilestredet 32</v>
          </cell>
          <cell r="N1210" t="str">
            <v>0027</v>
          </cell>
          <cell r="O1210" t="str">
            <v>OSLO</v>
          </cell>
          <cell r="P1210" t="str">
            <v>NO</v>
          </cell>
          <cell r="Q1210" t="str">
            <v>N/A</v>
          </cell>
          <cell r="R1210">
            <v>113437</v>
          </cell>
          <cell r="S1210">
            <v>113437</v>
          </cell>
          <cell r="T1210" t="str">
            <v>HES</v>
          </cell>
          <cell r="U1210" t="str">
            <v>GOV</v>
          </cell>
          <cell r="V1210" t="str">
            <v>HES</v>
          </cell>
        </row>
        <row r="1211">
          <cell r="A1211" t="str">
            <v>QOL</v>
          </cell>
          <cell r="B1211" t="str">
            <v>QLG4-CT-2001-01352</v>
          </cell>
          <cell r="C1211" t="str">
            <v>1.1.1.-10.</v>
          </cell>
          <cell r="D1211" t="str">
            <v>Research Projects</v>
          </cell>
          <cell r="E1211" t="str">
            <v>European Project of Obstetric Haemorrhage Reduction: Attitudes, Trial, and Early Warning System</v>
          </cell>
          <cell r="F1211">
            <v>1470538</v>
          </cell>
          <cell r="G1211">
            <v>1271494</v>
          </cell>
          <cell r="H1211">
            <v>37204</v>
          </cell>
          <cell r="I1211">
            <v>17</v>
          </cell>
          <cell r="J1211">
            <v>1</v>
          </cell>
          <cell r="K1211" t="str">
            <v>Principal Contractor</v>
          </cell>
          <cell r="L1211" t="str">
            <v>University of Oslo</v>
          </cell>
          <cell r="M1211" t="str">
            <v>Problemveien 1</v>
          </cell>
          <cell r="N1211" t="str">
            <v>0316</v>
          </cell>
          <cell r="O1211" t="str">
            <v>OSLO</v>
          </cell>
          <cell r="P1211" t="str">
            <v>NO</v>
          </cell>
          <cell r="Q1211" t="str">
            <v>N/A</v>
          </cell>
          <cell r="R1211">
            <v>55525</v>
          </cell>
          <cell r="S1211">
            <v>55525</v>
          </cell>
          <cell r="T1211" t="str">
            <v>HES</v>
          </cell>
          <cell r="U1211" t="str">
            <v>GOV</v>
          </cell>
          <cell r="V1211" t="str">
            <v>HES</v>
          </cell>
        </row>
        <row r="1212">
          <cell r="A1212" t="str">
            <v>QOL</v>
          </cell>
          <cell r="B1212" t="str">
            <v>QLG4-CT-2001-01476</v>
          </cell>
          <cell r="C1212" t="str">
            <v>1.1.1.-10.</v>
          </cell>
          <cell r="D1212" t="str">
            <v>Research Projects</v>
          </cell>
          <cell r="E1212" t="str">
            <v>Occupational Stress with mental health Clients in Acute Response (OSCAR)</v>
          </cell>
          <cell r="F1212">
            <v>1554247</v>
          </cell>
          <cell r="G1212">
            <v>1202068</v>
          </cell>
          <cell r="H1212">
            <v>37200</v>
          </cell>
          <cell r="I1212">
            <v>7</v>
          </cell>
          <cell r="J1212">
            <v>1</v>
          </cell>
          <cell r="K1212" t="str">
            <v>Principal Contractor</v>
          </cell>
          <cell r="L1212" t="str">
            <v>NORDLAND PSYCHIATRIC HOSPITAL</v>
          </cell>
          <cell r="M1212" t="str">
            <v>Kloeveraasvn. 1</v>
          </cell>
          <cell r="N1212" t="str">
            <v>8002</v>
          </cell>
          <cell r="O1212" t="str">
            <v>BODE</v>
          </cell>
          <cell r="P1212" t="str">
            <v>NO</v>
          </cell>
          <cell r="Q1212" t="str">
            <v>N/A</v>
          </cell>
          <cell r="R1212">
            <v>179266</v>
          </cell>
          <cell r="S1212">
            <v>89633</v>
          </cell>
          <cell r="T1212" t="str">
            <v>OTH</v>
          </cell>
          <cell r="U1212" t="str">
            <v>GOV</v>
          </cell>
          <cell r="V1212" t="str">
            <v>PUS</v>
          </cell>
        </row>
        <row r="1213">
          <cell r="A1213" t="str">
            <v>QOL</v>
          </cell>
          <cell r="B1213" t="str">
            <v>QLG4-CT-2002-00657</v>
          </cell>
          <cell r="C1213" t="str">
            <v>1.1.1.-10.</v>
          </cell>
          <cell r="D1213" t="str">
            <v>Research Projects</v>
          </cell>
          <cell r="E1213" t="str">
            <v>A framework and tools to develop effective quality improvement programs in European healthcare (ReBEQI)</v>
          </cell>
          <cell r="F1213">
            <v>1948967</v>
          </cell>
          <cell r="G1213">
            <v>1834054</v>
          </cell>
          <cell r="H1213">
            <v>37567</v>
          </cell>
          <cell r="I1213">
            <v>9</v>
          </cell>
          <cell r="J1213">
            <v>1</v>
          </cell>
          <cell r="K1213" t="str">
            <v>Prime Contractor</v>
          </cell>
          <cell r="L1213" t="str">
            <v>NORWEGIAN DIRECTORATE FOR HEALTH AND SOCIAL WELFARE</v>
          </cell>
          <cell r="N1213" t="str">
            <v>0031</v>
          </cell>
          <cell r="O1213" t="str">
            <v>OSLO</v>
          </cell>
          <cell r="P1213" t="str">
            <v>NO</v>
          </cell>
          <cell r="Q1213" t="str">
            <v>N/A</v>
          </cell>
          <cell r="R1213">
            <v>428961</v>
          </cell>
          <cell r="S1213">
            <v>428961</v>
          </cell>
          <cell r="T1213" t="str">
            <v>REC</v>
          </cell>
          <cell r="U1213" t="str">
            <v>GOV</v>
          </cell>
          <cell r="V1213" t="str">
            <v>RPU</v>
          </cell>
        </row>
        <row r="1214">
          <cell r="A1214" t="str">
            <v>QOL</v>
          </cell>
          <cell r="B1214" t="str">
            <v>QLG4-CT-2002-00786</v>
          </cell>
          <cell r="C1214" t="str">
            <v>1.1.1.-10.</v>
          </cell>
          <cell r="D1214" t="str">
            <v>Concerted Actions</v>
          </cell>
          <cell r="E1214" t="str">
            <v>Complementary and alternative medicine - assessment in the cancer field (CAM-CANCER)</v>
          </cell>
          <cell r="F1214">
            <v>698485</v>
          </cell>
          <cell r="G1214">
            <v>636411</v>
          </cell>
          <cell r="H1214">
            <v>37508</v>
          </cell>
          <cell r="I1214">
            <v>8</v>
          </cell>
          <cell r="J1214">
            <v>1</v>
          </cell>
          <cell r="K1214" t="str">
            <v>Member</v>
          </cell>
          <cell r="L1214" t="str">
            <v>NORWEGIAN CANCER SOCIETY</v>
          </cell>
          <cell r="M1214" t="str">
            <v>Frithjof Nansensvei 12</v>
          </cell>
          <cell r="N1214" t="str">
            <v>0304</v>
          </cell>
          <cell r="O1214" t="str">
            <v>OSLO</v>
          </cell>
          <cell r="P1214" t="str">
            <v>NO</v>
          </cell>
          <cell r="Q1214" t="str">
            <v>N/A</v>
          </cell>
          <cell r="R1214">
            <v>24000</v>
          </cell>
          <cell r="S1214">
            <v>24000</v>
          </cell>
          <cell r="T1214" t="str">
            <v>REC</v>
          </cell>
          <cell r="U1214" t="str">
            <v>PNP</v>
          </cell>
          <cell r="V1214" t="str">
            <v>RPN</v>
          </cell>
        </row>
        <row r="1215">
          <cell r="A1215" t="str">
            <v>QOL</v>
          </cell>
          <cell r="B1215" t="str">
            <v>QLG4-CT-2002-01681</v>
          </cell>
          <cell r="C1215" t="str">
            <v>1.1.1.-10.</v>
          </cell>
          <cell r="D1215" t="str">
            <v>Research Projects</v>
          </cell>
          <cell r="E1215" t="str">
            <v>Management of high risk opiate addicts in Europe - Risk Opiate Addicts Study - Europe (ROSE_EU)</v>
          </cell>
          <cell r="F1215">
            <v>814800</v>
          </cell>
          <cell r="G1215">
            <v>558000</v>
          </cell>
          <cell r="H1215">
            <v>37508</v>
          </cell>
          <cell r="I1215">
            <v>11</v>
          </cell>
          <cell r="J1215">
            <v>1</v>
          </cell>
          <cell r="K1215" t="str">
            <v>Principal Contractor</v>
          </cell>
          <cell r="L1215" t="str">
            <v>NATIONAL INSTITUTE FOR ALCOHOL AND DRUG DEPENDENCE</v>
          </cell>
          <cell r="M1215" t="str">
            <v>Oevre Slottsgt. 2B</v>
          </cell>
          <cell r="N1215" t="str">
            <v>0105</v>
          </cell>
          <cell r="O1215" t="str">
            <v>OSLO</v>
          </cell>
          <cell r="P1215" t="str">
            <v>NO</v>
          </cell>
          <cell r="Q1215" t="str">
            <v>N/A</v>
          </cell>
          <cell r="R1215">
            <v>74400</v>
          </cell>
          <cell r="S1215">
            <v>0</v>
          </cell>
          <cell r="T1215" t="str">
            <v>REC</v>
          </cell>
          <cell r="U1215" t="str">
            <v>GOV</v>
          </cell>
          <cell r="V1215" t="str">
            <v>RPU</v>
          </cell>
        </row>
        <row r="1216">
          <cell r="A1216" t="str">
            <v>QOL</v>
          </cell>
          <cell r="B1216" t="str">
            <v>QLG4-CT-2002-30507</v>
          </cell>
          <cell r="C1216" t="str">
            <v>1.1.1.-10.</v>
          </cell>
          <cell r="D1216" t="str">
            <v>Classical Accompanying Measures</v>
          </cell>
          <cell r="E1216" t="str">
            <v>Towards effective health care policy in Europe: promoting a coherent approach to the development, dissemination and assessment of clinical guidelines through established networks (AGREE)</v>
          </cell>
          <cell r="F1216">
            <v>945888</v>
          </cell>
          <cell r="G1216">
            <v>450301</v>
          </cell>
          <cell r="H1216">
            <v>37580</v>
          </cell>
          <cell r="I1216">
            <v>25</v>
          </cell>
          <cell r="J1216">
            <v>1</v>
          </cell>
          <cell r="K1216" t="str">
            <v>Principal Contractor</v>
          </cell>
          <cell r="L1216" t="str">
            <v>AGENCY FOR HEALTH AND SOCIAL WELFARE</v>
          </cell>
          <cell r="M1216" t="str">
            <v>universitetsgata, 2</v>
          </cell>
          <cell r="N1216" t="str">
            <v>0031</v>
          </cell>
          <cell r="O1216" t="str">
            <v>OSLO</v>
          </cell>
          <cell r="P1216" t="str">
            <v>NO</v>
          </cell>
          <cell r="Q1216" t="str">
            <v>N/A</v>
          </cell>
          <cell r="R1216">
            <v>34000</v>
          </cell>
          <cell r="S1216">
            <v>19000</v>
          </cell>
          <cell r="T1216" t="str">
            <v>OTH</v>
          </cell>
          <cell r="U1216" t="str">
            <v>GOV</v>
          </cell>
          <cell r="V1216" t="str">
            <v>PUS</v>
          </cell>
        </row>
        <row r="1217">
          <cell r="A1217" t="str">
            <v>QOL</v>
          </cell>
          <cell r="B1217" t="str">
            <v>QLG5-CT-2001-01045</v>
          </cell>
          <cell r="C1217" t="str">
            <v>1.1.1.-11.</v>
          </cell>
          <cell r="D1217" t="str">
            <v>Thematic Network</v>
          </cell>
          <cell r="E1217" t="str">
            <v>Developing Community Living Skills in Offender Groups : A Thematic Network Study (COMSKILLS)</v>
          </cell>
          <cell r="F1217">
            <v>1011935</v>
          </cell>
          <cell r="G1217">
            <v>939168</v>
          </cell>
          <cell r="H1217">
            <v>37229</v>
          </cell>
          <cell r="I1217">
            <v>11</v>
          </cell>
          <cell r="J1217">
            <v>1</v>
          </cell>
          <cell r="K1217" t="str">
            <v>Principal Contractor</v>
          </cell>
          <cell r="L1217" t="str">
            <v>NTNU</v>
          </cell>
          <cell r="M1217" t="str">
            <v>Gloeshaugen</v>
          </cell>
          <cell r="N1217" t="str">
            <v>7491</v>
          </cell>
          <cell r="O1217" t="str">
            <v>TRONDHEIM</v>
          </cell>
          <cell r="P1217" t="str">
            <v>NO</v>
          </cell>
          <cell r="R1217">
            <v>122981</v>
          </cell>
          <cell r="S1217">
            <v>120029</v>
          </cell>
          <cell r="T1217" t="str">
            <v>HES</v>
          </cell>
          <cell r="U1217" t="str">
            <v>GOV</v>
          </cell>
          <cell r="V1217" t="str">
            <v>HES</v>
          </cell>
        </row>
        <row r="1218">
          <cell r="A1218" t="str">
            <v>QOL</v>
          </cell>
          <cell r="B1218" t="str">
            <v>QLG5-CT-2001-30133</v>
          </cell>
          <cell r="C1218" t="str">
            <v>1.1.1.-11.</v>
          </cell>
          <cell r="D1218" t="str">
            <v>Classical Accompanying Measures</v>
          </cell>
          <cell r="E1218" t="str">
            <v>Surveillance of Cerebral Palsy in Europe 2: support for research and training activities (SCPE2)</v>
          </cell>
          <cell r="F1218">
            <v>249995</v>
          </cell>
          <cell r="G1218">
            <v>249995</v>
          </cell>
          <cell r="H1218">
            <v>37245</v>
          </cell>
          <cell r="I1218">
            <v>14</v>
          </cell>
          <cell r="J1218">
            <v>1</v>
          </cell>
          <cell r="K1218" t="str">
            <v>Principal Contractor</v>
          </cell>
          <cell r="L1218" t="str">
            <v>VESTFORD COUNTY CENTRAL HOSPITAL</v>
          </cell>
          <cell r="N1218" t="str">
            <v>3116</v>
          </cell>
          <cell r="O1218" t="str">
            <v>TONSBERG</v>
          </cell>
          <cell r="P1218" t="str">
            <v>NO</v>
          </cell>
          <cell r="R1218">
            <v>4300</v>
          </cell>
          <cell r="S1218">
            <v>4300</v>
          </cell>
          <cell r="T1218" t="str">
            <v>OTH</v>
          </cell>
          <cell r="U1218" t="str">
            <v>GOV</v>
          </cell>
          <cell r="V1218" t="str">
            <v>PUS</v>
          </cell>
        </row>
        <row r="1219">
          <cell r="A1219" t="str">
            <v>QOL</v>
          </cell>
          <cell r="B1219" t="str">
            <v>QLG6-CT-1999-00957</v>
          </cell>
          <cell r="C1219" t="str">
            <v>1.1.1.-12.</v>
          </cell>
          <cell r="D1219" t="str">
            <v>Concerted Actions</v>
          </cell>
          <cell r="E1219" t="str">
            <v>Ethical issues in clinical trial collaborations with developing countries</v>
          </cell>
          <cell r="F1219">
            <v>307184</v>
          </cell>
          <cell r="G1219">
            <v>307184</v>
          </cell>
          <cell r="H1219">
            <v>36559</v>
          </cell>
          <cell r="I1219">
            <v>1</v>
          </cell>
          <cell r="J1219">
            <v>1</v>
          </cell>
          <cell r="K1219" t="str">
            <v>Prime Contractor</v>
          </cell>
          <cell r="L1219" t="str">
            <v xml:space="preserve">University of Bergen </v>
          </cell>
          <cell r="M1219" t="str">
            <v>Prof. Keysersgt. 8</v>
          </cell>
          <cell r="N1219" t="str">
            <v>5020</v>
          </cell>
          <cell r="O1219" t="str">
            <v>BERGEN</v>
          </cell>
          <cell r="P1219" t="str">
            <v>NO</v>
          </cell>
          <cell r="Q1219" t="str">
            <v>N/A</v>
          </cell>
          <cell r="R1219">
            <v>138584</v>
          </cell>
          <cell r="S1219">
            <v>133584</v>
          </cell>
          <cell r="T1219" t="str">
            <v>HES</v>
          </cell>
          <cell r="U1219" t="str">
            <v>GOV</v>
          </cell>
          <cell r="V1219" t="str">
            <v>HES</v>
          </cell>
        </row>
        <row r="1220">
          <cell r="A1220" t="str">
            <v>QOL</v>
          </cell>
          <cell r="B1220" t="str">
            <v>QLG6-CT-2002-01796</v>
          </cell>
          <cell r="C1220" t="str">
            <v>1.1.1.-12.</v>
          </cell>
          <cell r="D1220" t="str">
            <v>Research Projects</v>
          </cell>
          <cell r="E1220" t="str">
            <v>BIOETHICAL IMPLICATIONS OF GLOBALISATION PROCESSES</v>
          </cell>
          <cell r="F1220">
            <v>1041529</v>
          </cell>
          <cell r="G1220">
            <v>741800</v>
          </cell>
          <cell r="H1220">
            <v>37579</v>
          </cell>
          <cell r="I1220">
            <v>6</v>
          </cell>
          <cell r="J1220">
            <v>1</v>
          </cell>
          <cell r="K1220" t="str">
            <v>Principal Contractor</v>
          </cell>
          <cell r="L1220" t="str">
            <v xml:space="preserve">University of Bergen </v>
          </cell>
          <cell r="M1220" t="str">
            <v>Prof. Keysersgt. 8</v>
          </cell>
          <cell r="N1220" t="str">
            <v>5020</v>
          </cell>
          <cell r="O1220" t="str">
            <v>BERGEN</v>
          </cell>
          <cell r="P1220" t="str">
            <v>NO</v>
          </cell>
          <cell r="Q1220" t="str">
            <v>N/A</v>
          </cell>
          <cell r="R1220">
            <v>300116</v>
          </cell>
          <cell r="S1220">
            <v>150058</v>
          </cell>
          <cell r="T1220" t="str">
            <v>HES</v>
          </cell>
          <cell r="U1220" t="str">
            <v>GOV</v>
          </cell>
          <cell r="V1220" t="str">
            <v>HES</v>
          </cell>
        </row>
        <row r="1221">
          <cell r="A1221" t="str">
            <v>QOL</v>
          </cell>
          <cell r="B1221" t="str">
            <v>QLG6-CT-2002-02594</v>
          </cell>
          <cell r="C1221" t="str">
            <v>1.1.1.-12.</v>
          </cell>
          <cell r="D1221" t="str">
            <v>Research Projects</v>
          </cell>
          <cell r="E1221" t="str">
            <v>The Development of Ethical Bio-Technology Assessment Tools for Agriculture and Food Production</v>
          </cell>
          <cell r="F1221">
            <v>1096325</v>
          </cell>
          <cell r="G1221">
            <v>811948</v>
          </cell>
          <cell r="H1221">
            <v>37609</v>
          </cell>
          <cell r="I1221">
            <v>6</v>
          </cell>
          <cell r="J1221">
            <v>1</v>
          </cell>
          <cell r="K1221" t="str">
            <v>Principal Contractor</v>
          </cell>
          <cell r="L1221" t="str">
            <v>NATIONAL COMMITTEES FOR RESEARCH ETHICS</v>
          </cell>
          <cell r="M1221" t="str">
            <v>Prinsensgate 18</v>
          </cell>
          <cell r="N1221" t="str">
            <v>0105</v>
          </cell>
          <cell r="O1221" t="str">
            <v>OSLO</v>
          </cell>
          <cell r="P1221" t="str">
            <v>NO</v>
          </cell>
          <cell r="Q1221" t="str">
            <v>N/A</v>
          </cell>
          <cell r="R1221">
            <v>141840</v>
          </cell>
          <cell r="S1221">
            <v>141840</v>
          </cell>
          <cell r="T1221" t="str">
            <v>REC</v>
          </cell>
          <cell r="U1221" t="str">
            <v>GOV</v>
          </cell>
          <cell r="V1221" t="str">
            <v>RPU</v>
          </cell>
        </row>
        <row r="1222">
          <cell r="A1222" t="str">
            <v>QOL</v>
          </cell>
          <cell r="B1222" t="str">
            <v>QLG6-CT-2002-30107</v>
          </cell>
          <cell r="C1222" t="str">
            <v>1.1.1.-12.</v>
          </cell>
          <cell r="D1222" t="str">
            <v>Classical Accompanying Measures</v>
          </cell>
          <cell r="E1222" t="str">
            <v>Strategic initiatives to develop an interdisciplinary organization that contributes research and provides education on ethical aspects of Biotechnology</v>
          </cell>
          <cell r="F1222">
            <v>745220</v>
          </cell>
          <cell r="G1222">
            <v>745220</v>
          </cell>
          <cell r="I1222">
            <v>10</v>
          </cell>
          <cell r="J1222">
            <v>1</v>
          </cell>
          <cell r="K1222" t="str">
            <v>Member</v>
          </cell>
          <cell r="L1222" t="str">
            <v>NATIONAL COMMITTEES FOR RESEARCH ETHICS</v>
          </cell>
          <cell r="M1222" t="str">
            <v>Prinsensgate 18</v>
          </cell>
          <cell r="N1222" t="str">
            <v>0105</v>
          </cell>
          <cell r="O1222" t="str">
            <v>OSLO</v>
          </cell>
          <cell r="P1222" t="str">
            <v>NO</v>
          </cell>
          <cell r="Q1222" t="str">
            <v>N/A</v>
          </cell>
          <cell r="R1222">
            <v>35610</v>
          </cell>
          <cell r="S1222">
            <v>35610</v>
          </cell>
          <cell r="T1222" t="str">
            <v>REC</v>
          </cell>
          <cell r="U1222" t="str">
            <v>GOV</v>
          </cell>
          <cell r="V1222" t="str">
            <v>RPU</v>
          </cell>
        </row>
        <row r="1223">
          <cell r="A1223" t="str">
            <v>QOL</v>
          </cell>
          <cell r="B1223" t="str">
            <v>QLG7-CT-1999-00286</v>
          </cell>
          <cell r="C1223" t="str">
            <v>1.1.1.-13.</v>
          </cell>
          <cell r="D1223" t="str">
            <v>Research Projects</v>
          </cell>
          <cell r="E1223" t="str">
            <v>Life Sciences in European Society</v>
          </cell>
          <cell r="F1223">
            <v>1822241</v>
          </cell>
          <cell r="G1223">
            <v>1546494</v>
          </cell>
          <cell r="H1223">
            <v>36543</v>
          </cell>
          <cell r="I1223">
            <v>20</v>
          </cell>
          <cell r="J1223">
            <v>1</v>
          </cell>
          <cell r="L1223" t="str">
            <v>University of Oslo</v>
          </cell>
          <cell r="M1223" t="str">
            <v>Problemveien 1</v>
          </cell>
          <cell r="N1223" t="str">
            <v>0316</v>
          </cell>
          <cell r="O1223" t="str">
            <v>OSLO</v>
          </cell>
          <cell r="P1223" t="str">
            <v>NO</v>
          </cell>
          <cell r="Q1223" t="str">
            <v>N/A</v>
          </cell>
          <cell r="R1223">
            <v>86922</v>
          </cell>
          <cell r="S1223">
            <v>86922</v>
          </cell>
          <cell r="T1223" t="str">
            <v>HES</v>
          </cell>
          <cell r="U1223" t="str">
            <v>GOV</v>
          </cell>
          <cell r="V1223" t="str">
            <v>HES</v>
          </cell>
        </row>
        <row r="1224">
          <cell r="A1224" t="str">
            <v>QOL</v>
          </cell>
          <cell r="B1224" t="str">
            <v>QLG7-CT-2001-01668</v>
          </cell>
          <cell r="C1224" t="str">
            <v>1.1.1.-13.</v>
          </cell>
          <cell r="D1224" t="str">
            <v>Research Projects</v>
          </cell>
          <cell r="E1224" t="str">
            <v>Public Understanding of Genetics: a cross-cultural and ethnographic study of the 'new genetics' and social identity.</v>
          </cell>
          <cell r="F1224">
            <v>1416112</v>
          </cell>
          <cell r="G1224">
            <v>1293323</v>
          </cell>
          <cell r="H1224">
            <v>37209</v>
          </cell>
          <cell r="I1224">
            <v>8</v>
          </cell>
          <cell r="J1224">
            <v>1</v>
          </cell>
          <cell r="K1224" t="str">
            <v>Principal Contractor</v>
          </cell>
          <cell r="L1224" t="str">
            <v>University of Oslo</v>
          </cell>
          <cell r="M1224" t="str">
            <v>Problemveien 1</v>
          </cell>
          <cell r="N1224" t="str">
            <v>0316</v>
          </cell>
          <cell r="O1224" t="str">
            <v>OSLO</v>
          </cell>
          <cell r="P1224" t="str">
            <v>NO</v>
          </cell>
          <cell r="Q1224" t="str">
            <v>N/A</v>
          </cell>
          <cell r="R1224">
            <v>97153</v>
          </cell>
          <cell r="S1224">
            <v>97153</v>
          </cell>
          <cell r="T1224" t="str">
            <v>HES</v>
          </cell>
          <cell r="U1224" t="str">
            <v>GOV</v>
          </cell>
          <cell r="V1224" t="str">
            <v>HES</v>
          </cell>
        </row>
        <row r="1225">
          <cell r="A1225" t="str">
            <v>QOL</v>
          </cell>
          <cell r="B1225" t="str">
            <v>QLK1-CT-1999-00037</v>
          </cell>
          <cell r="C1225" t="str">
            <v>1.1.1.-1.</v>
          </cell>
          <cell r="D1225" t="str">
            <v>Research Projects</v>
          </cell>
          <cell r="E1225" t="str">
            <v>Evaluation of the prevalence of the coeliac disease and its genetic components in the European population</v>
          </cell>
          <cell r="F1225">
            <v>5189521</v>
          </cell>
          <cell r="G1225">
            <v>3958791</v>
          </cell>
          <cell r="H1225">
            <v>36524</v>
          </cell>
          <cell r="I1225">
            <v>16</v>
          </cell>
          <cell r="J1225">
            <v>1</v>
          </cell>
          <cell r="K1225" t="str">
            <v>Principal Contractor</v>
          </cell>
          <cell r="L1225" t="str">
            <v>University of Oslo</v>
          </cell>
          <cell r="M1225" t="str">
            <v>Problemveien 1</v>
          </cell>
          <cell r="N1225" t="str">
            <v>0316</v>
          </cell>
          <cell r="O1225" t="str">
            <v>OSLO</v>
          </cell>
          <cell r="P1225" t="str">
            <v>NO</v>
          </cell>
          <cell r="Q1225" t="str">
            <v>N/A</v>
          </cell>
          <cell r="R1225">
            <v>162000</v>
          </cell>
          <cell r="S1225">
            <v>162000</v>
          </cell>
          <cell r="T1225" t="str">
            <v>HES</v>
          </cell>
          <cell r="U1225" t="str">
            <v>GOV</v>
          </cell>
          <cell r="V1225" t="str">
            <v>HES</v>
          </cell>
        </row>
        <row r="1226">
          <cell r="A1226" t="str">
            <v>QOL</v>
          </cell>
          <cell r="B1226" t="str">
            <v>QLK1-CT-1999-00076</v>
          </cell>
          <cell r="C1226" t="str">
            <v>1.1.1.-1.</v>
          </cell>
          <cell r="D1226" t="str">
            <v>Research Projects</v>
          </cell>
          <cell r="E1226" t="str">
            <v>Conjugated Linoleic Acid (CLA) in functional food: a potential benefit for overweight middle-aged Europeans</v>
          </cell>
          <cell r="F1226">
            <v>3750662</v>
          </cell>
          <cell r="G1226">
            <v>1949784</v>
          </cell>
          <cell r="H1226">
            <v>36549</v>
          </cell>
          <cell r="I1226">
            <v>8</v>
          </cell>
          <cell r="J1226">
            <v>1</v>
          </cell>
          <cell r="K1226" t="str">
            <v>Principal Contractor</v>
          </cell>
          <cell r="L1226" t="str">
            <v>NATURAL LIPIDS LTD AS</v>
          </cell>
          <cell r="M1226" t="str">
            <v>Industruveieb</v>
          </cell>
          <cell r="N1226" t="str">
            <v>6160</v>
          </cell>
          <cell r="O1226" t="str">
            <v>HOVDEBYGDA</v>
          </cell>
          <cell r="P1226" t="str">
            <v>NO</v>
          </cell>
          <cell r="Q1226" t="str">
            <v>N/A</v>
          </cell>
          <cell r="R1226">
            <v>198800</v>
          </cell>
          <cell r="S1226">
            <v>88664</v>
          </cell>
          <cell r="T1226" t="str">
            <v>OTH</v>
          </cell>
          <cell r="U1226" t="str">
            <v>PRC</v>
          </cell>
          <cell r="V1226" t="str">
            <v>BES</v>
          </cell>
        </row>
        <row r="1227">
          <cell r="A1227" t="str">
            <v>QOL</v>
          </cell>
          <cell r="B1227" t="str">
            <v>QLK1-CT-1999-00226</v>
          </cell>
          <cell r="C1227" t="str">
            <v>1.1.1.-1.</v>
          </cell>
          <cell r="D1227" t="str">
            <v>Research Projects</v>
          </cell>
          <cell r="E1227" t="str">
            <v>Validation and standardisation of diagnostic Polymerase Chain Reaction for detection of food-borne pathogens (FOOD-PCR)</v>
          </cell>
          <cell r="F1227">
            <v>2326333</v>
          </cell>
          <cell r="G1227">
            <v>1607220</v>
          </cell>
          <cell r="H1227">
            <v>36571</v>
          </cell>
          <cell r="I1227">
            <v>37</v>
          </cell>
          <cell r="J1227">
            <v>1</v>
          </cell>
          <cell r="L1227" t="str">
            <v>MATFORSK - NORWEGIAN FOOD RESEARCH INSTITUTE</v>
          </cell>
          <cell r="M1227" t="str">
            <v>Osloveien 1</v>
          </cell>
          <cell r="N1227" t="str">
            <v>1430</v>
          </cell>
          <cell r="O1227" t="str">
            <v>AAS</v>
          </cell>
          <cell r="P1227" t="str">
            <v>NO</v>
          </cell>
          <cell r="Q1227" t="str">
            <v>N/A</v>
          </cell>
          <cell r="R1227">
            <v>10000</v>
          </cell>
          <cell r="S1227">
            <v>5000</v>
          </cell>
          <cell r="T1227" t="str">
            <v>REC</v>
          </cell>
          <cell r="U1227" t="str">
            <v>PNP</v>
          </cell>
          <cell r="V1227" t="str">
            <v>RPN</v>
          </cell>
        </row>
        <row r="1228">
          <cell r="A1228" t="str">
            <v>QOL</v>
          </cell>
          <cell r="B1228" t="str">
            <v>QLK1-CT-1999-00888</v>
          </cell>
          <cell r="C1228" t="str">
            <v>1.1.1.-1.</v>
          </cell>
          <cell r="D1228" t="str">
            <v>Research Projects</v>
          </cell>
          <cell r="E1228" t="str">
            <v>Nutraceuticals for a healthier life: n-3 polyunsaturated fatty acids and 5-methyl-tetrahydro-folate</v>
          </cell>
          <cell r="F1228">
            <v>3759803</v>
          </cell>
          <cell r="G1228">
            <v>2998847</v>
          </cell>
          <cell r="H1228">
            <v>36581</v>
          </cell>
          <cell r="I1228">
            <v>15</v>
          </cell>
          <cell r="J1228">
            <v>2</v>
          </cell>
          <cell r="K1228" t="str">
            <v>Principal Contractor</v>
          </cell>
          <cell r="L1228" t="str">
            <v xml:space="preserve">PRONOVA BIOCARE A.S
</v>
          </cell>
          <cell r="M1228" t="str">
            <v>Lysaker Torg</v>
          </cell>
          <cell r="N1228" t="str">
            <v>1327</v>
          </cell>
          <cell r="O1228" t="str">
            <v>LYSAKER</v>
          </cell>
          <cell r="P1228" t="str">
            <v>NO</v>
          </cell>
          <cell r="R1228">
            <v>86000</v>
          </cell>
          <cell r="S1228">
            <v>43000</v>
          </cell>
          <cell r="T1228" t="str">
            <v>OTH</v>
          </cell>
          <cell r="U1228" t="str">
            <v>PRC</v>
          </cell>
          <cell r="V1228" t="str">
            <v>BES</v>
          </cell>
        </row>
        <row r="1229">
          <cell r="A1229" t="str">
            <v>QOL</v>
          </cell>
          <cell r="B1229" t="str">
            <v>QLK1-CT-1999-01197</v>
          </cell>
          <cell r="C1229" t="str">
            <v>1.1.1.-1.</v>
          </cell>
          <cell r="D1229" t="str">
            <v>Research Projects</v>
          </cell>
          <cell r="E1229" t="str">
            <v>Heterocyclic Amines in Cooked Foods - Role in Human Health</v>
          </cell>
          <cell r="F1229">
            <v>3307174</v>
          </cell>
          <cell r="G1229">
            <v>2913955</v>
          </cell>
          <cell r="H1229">
            <v>36529</v>
          </cell>
          <cell r="I1229">
            <v>12</v>
          </cell>
          <cell r="K1229" t="str">
            <v>Principal Contractor</v>
          </cell>
          <cell r="L1229" t="str">
            <v>NASJONALT FOLKEHELSEINSTITUTT</v>
          </cell>
          <cell r="M1229" t="str">
            <v>Geitmyrsveien 75 Torshov</v>
          </cell>
          <cell r="N1229" t="str">
            <v>0403</v>
          </cell>
          <cell r="O1229" t="str">
            <v>OSLO</v>
          </cell>
          <cell r="P1229" t="str">
            <v>NO</v>
          </cell>
          <cell r="Q1229" t="str">
            <v>N/A</v>
          </cell>
          <cell r="R1229">
            <v>786438</v>
          </cell>
          <cell r="S1229">
            <v>393219</v>
          </cell>
          <cell r="T1229" t="str">
            <v>REC</v>
          </cell>
          <cell r="U1229" t="str">
            <v>GOV</v>
          </cell>
          <cell r="V1229" t="str">
            <v>RPU</v>
          </cell>
        </row>
        <row r="1230">
          <cell r="A1230" t="str">
            <v>QOL</v>
          </cell>
          <cell r="B1230" t="str">
            <v>QLK1-CT-1999-01301</v>
          </cell>
          <cell r="C1230" t="str">
            <v>1.1.1.-1.</v>
          </cell>
          <cell r="D1230" t="str">
            <v>Research Projects</v>
          </cell>
          <cell r="E1230" t="str">
            <v>Reliable, standardised, specific, quantitative detection of genetically modified food</v>
          </cell>
          <cell r="F1230">
            <v>3372467</v>
          </cell>
          <cell r="G1230">
            <v>1686234</v>
          </cell>
          <cell r="H1230">
            <v>36537</v>
          </cell>
          <cell r="I1230">
            <v>13</v>
          </cell>
          <cell r="J1230">
            <v>2</v>
          </cell>
          <cell r="K1230" t="str">
            <v>Principal Contractor</v>
          </cell>
          <cell r="L1230" t="str">
            <v>MATFORSK - NORWEGIAN FOOD RESEARCH INSTITUTE</v>
          </cell>
          <cell r="M1230" t="str">
            <v>Osloveien 1</v>
          </cell>
          <cell r="N1230" t="str">
            <v>1430</v>
          </cell>
          <cell r="O1230" t="str">
            <v>AAS</v>
          </cell>
          <cell r="P1230" t="str">
            <v>NO</v>
          </cell>
          <cell r="Q1230" t="str">
            <v>N/A</v>
          </cell>
          <cell r="R1230">
            <v>386022</v>
          </cell>
          <cell r="S1230">
            <v>193010</v>
          </cell>
          <cell r="T1230" t="str">
            <v>REC</v>
          </cell>
          <cell r="U1230" t="str">
            <v>PNP</v>
          </cell>
          <cell r="V1230" t="str">
            <v>RPN</v>
          </cell>
        </row>
        <row r="1231">
          <cell r="A1231" t="str">
            <v>QOL</v>
          </cell>
          <cell r="B1231" t="str">
            <v>QLK1-CT-1999-01301</v>
          </cell>
          <cell r="C1231" t="str">
            <v>1.1.1.-1.</v>
          </cell>
          <cell r="D1231" t="str">
            <v>Research Projects</v>
          </cell>
          <cell r="E1231" t="str">
            <v>Reliable, standardised, specific, quantitative detection of genetically modified food</v>
          </cell>
          <cell r="F1231">
            <v>3372467</v>
          </cell>
          <cell r="G1231">
            <v>1686234</v>
          </cell>
          <cell r="H1231">
            <v>36537</v>
          </cell>
          <cell r="I1231">
            <v>13</v>
          </cell>
          <cell r="K1231" t="str">
            <v>Prime Contractor</v>
          </cell>
          <cell r="L1231" t="str">
            <v>NATIONAL VETERINARY INSTITUTE</v>
          </cell>
          <cell r="M1231" t="str">
            <v>Ullevaalsveien 68</v>
          </cell>
          <cell r="N1231" t="str">
            <v>0033</v>
          </cell>
          <cell r="O1231" t="str">
            <v>OSLO</v>
          </cell>
          <cell r="P1231" t="str">
            <v>NO</v>
          </cell>
          <cell r="Q1231" t="str">
            <v>N/A</v>
          </cell>
          <cell r="R1231">
            <v>355100</v>
          </cell>
          <cell r="S1231">
            <v>177550</v>
          </cell>
          <cell r="T1231" t="str">
            <v>REC</v>
          </cell>
          <cell r="U1231" t="str">
            <v>GOV</v>
          </cell>
          <cell r="V1231" t="str">
            <v>RPU</v>
          </cell>
        </row>
        <row r="1232">
          <cell r="A1232" t="str">
            <v>QOL</v>
          </cell>
          <cell r="B1232" t="str">
            <v>QLK1-CT-1999-01380</v>
          </cell>
          <cell r="C1232" t="str">
            <v>1.1.1.-1.</v>
          </cell>
          <cell r="D1232" t="str">
            <v>Research Projects</v>
          </cell>
          <cell r="E1232" t="str">
            <v>Early detection and Control of Toxigenic Fusarium Species and Ochratoxigenic Fungi in Plant Products</v>
          </cell>
          <cell r="F1232">
            <v>3401768</v>
          </cell>
          <cell r="G1232">
            <v>2042527</v>
          </cell>
          <cell r="H1232">
            <v>36553</v>
          </cell>
          <cell r="I1232">
            <v>18</v>
          </cell>
          <cell r="J1232">
            <v>1</v>
          </cell>
          <cell r="K1232" t="str">
            <v>Principal Contractor</v>
          </cell>
          <cell r="L1232" t="str">
            <v>NATIONAL VETERINARY INSTITUTE</v>
          </cell>
          <cell r="M1232" t="str">
            <v>Ullevaalsveien 68</v>
          </cell>
          <cell r="N1232" t="str">
            <v>0033</v>
          </cell>
          <cell r="O1232" t="str">
            <v>OSLO</v>
          </cell>
          <cell r="P1232" t="str">
            <v>NO</v>
          </cell>
          <cell r="Q1232" t="str">
            <v>N/A</v>
          </cell>
          <cell r="R1232">
            <v>58266</v>
          </cell>
          <cell r="S1232">
            <v>58266</v>
          </cell>
          <cell r="T1232" t="str">
            <v>REC</v>
          </cell>
          <cell r="U1232" t="str">
            <v>GOV</v>
          </cell>
          <cell r="V1232" t="str">
            <v>RPU</v>
          </cell>
        </row>
        <row r="1233">
          <cell r="A1233" t="str">
            <v>QOL</v>
          </cell>
          <cell r="B1233" t="str">
            <v>QLK1-CT-2000-00164</v>
          </cell>
          <cell r="C1233" t="str">
            <v>1.1.1.-1.</v>
          </cell>
          <cell r="D1233" t="str">
            <v>Concerted Actions</v>
          </cell>
          <cell r="E1233" t="str">
            <v>Traceability of Fish Products</v>
          </cell>
          <cell r="F1233">
            <v>992112</v>
          </cell>
          <cell r="G1233">
            <v>992112</v>
          </cell>
          <cell r="H1233">
            <v>36857</v>
          </cell>
          <cell r="I1233">
            <v>1</v>
          </cell>
          <cell r="J1233">
            <v>1</v>
          </cell>
          <cell r="K1233" t="str">
            <v>Prime Contractor</v>
          </cell>
          <cell r="L1233" t="str">
            <v>NORWEGIAN INSTITUTE OF FISHERIES AND AQUACULTURE LTD</v>
          </cell>
          <cell r="M1233" t="str">
            <v>University Campus, Breivika</v>
          </cell>
          <cell r="N1233" t="str">
            <v>9291</v>
          </cell>
          <cell r="O1233" t="str">
            <v>TROMSOE</v>
          </cell>
          <cell r="P1233" t="str">
            <v>NO</v>
          </cell>
          <cell r="R1233">
            <v>345328</v>
          </cell>
          <cell r="S1233">
            <v>345328</v>
          </cell>
          <cell r="T1233" t="str">
            <v>REC</v>
          </cell>
          <cell r="U1233" t="str">
            <v>PNP</v>
          </cell>
          <cell r="V1233" t="str">
            <v>RPN</v>
          </cell>
        </row>
        <row r="1234">
          <cell r="A1234" t="str">
            <v>QOL</v>
          </cell>
          <cell r="B1234" t="str">
            <v>QLK1-CT-2000-00657</v>
          </cell>
          <cell r="C1234" t="str">
            <v>1.1.1.-1.</v>
          </cell>
          <cell r="D1234" t="str">
            <v>Research Projects</v>
          </cell>
          <cell r="E1234" t="str">
            <v>Coeliac disease - a food induced disorder. Exploration and exploitation of T cell stimulatory gluten peptides.</v>
          </cell>
          <cell r="F1234">
            <v>1092072</v>
          </cell>
          <cell r="G1234">
            <v>1092072</v>
          </cell>
          <cell r="H1234">
            <v>36853</v>
          </cell>
          <cell r="I1234">
            <v>3</v>
          </cell>
          <cell r="J1234">
            <v>1</v>
          </cell>
          <cell r="K1234" t="str">
            <v>Prime Contractor</v>
          </cell>
          <cell r="L1234" t="str">
            <v>University of Oslo</v>
          </cell>
          <cell r="M1234" t="str">
            <v>Problemveien 1</v>
          </cell>
          <cell r="N1234" t="str">
            <v>0316</v>
          </cell>
          <cell r="O1234" t="str">
            <v>OSLO</v>
          </cell>
          <cell r="P1234" t="str">
            <v>NO</v>
          </cell>
          <cell r="Q1234" t="str">
            <v>N/A</v>
          </cell>
          <cell r="R1234">
            <v>386496</v>
          </cell>
          <cell r="S1234">
            <v>386496</v>
          </cell>
          <cell r="T1234" t="str">
            <v>HES</v>
          </cell>
          <cell r="U1234" t="str">
            <v>GOV</v>
          </cell>
          <cell r="V1234" t="str">
            <v>HES</v>
          </cell>
        </row>
        <row r="1235">
          <cell r="A1235" t="str">
            <v>QOL</v>
          </cell>
          <cell r="B1235" t="str">
            <v>QLK1-CT-2000-00819</v>
          </cell>
          <cell r="C1235" t="str">
            <v>1.1.1.-1.</v>
          </cell>
          <cell r="D1235" t="str">
            <v>Research Projects</v>
          </cell>
          <cell r="E1235" t="str">
            <v>Restructuring In Marginal Rural Areas_x000D_
(The role of social capital in rural development)</v>
          </cell>
          <cell r="F1235">
            <v>1489079</v>
          </cell>
          <cell r="G1235">
            <v>1159679</v>
          </cell>
          <cell r="H1235">
            <v>36850</v>
          </cell>
          <cell r="I1235">
            <v>6</v>
          </cell>
          <cell r="J1235">
            <v>1</v>
          </cell>
          <cell r="K1235" t="str">
            <v>Principal Contractor</v>
          </cell>
          <cell r="L1235" t="str">
            <v>STIFTELSEN ALLMENNVITENSKAPELIG FORSKNING I TRONDHEIM</v>
          </cell>
          <cell r="M1235" t="str">
            <v>Universitetssentret Dragvoli</v>
          </cell>
          <cell r="N1235" t="str">
            <v>7491</v>
          </cell>
          <cell r="O1235" t="str">
            <v>TRONDHEIM</v>
          </cell>
          <cell r="P1235" t="str">
            <v>NO</v>
          </cell>
          <cell r="R1235">
            <v>329400</v>
          </cell>
          <cell r="S1235">
            <v>164700</v>
          </cell>
          <cell r="T1235" t="str">
            <v>REC</v>
          </cell>
          <cell r="U1235" t="str">
            <v>PNP</v>
          </cell>
          <cell r="V1235" t="str">
            <v>RPN</v>
          </cell>
        </row>
        <row r="1236">
          <cell r="A1236" t="str">
            <v>QOL</v>
          </cell>
          <cell r="B1236" t="str">
            <v>QLK1-CT-2000-01017</v>
          </cell>
          <cell r="C1236" t="str">
            <v>1.1.1.-1.</v>
          </cell>
          <cell r="D1236" t="str">
            <v>Research Projects</v>
          </cell>
          <cell r="E1236" t="str">
            <v>UTILISATION AND STABILISATION OF BY-PRODUCTS FROM COD SPECIES</v>
          </cell>
          <cell r="F1236">
            <v>2590169</v>
          </cell>
          <cell r="G1236">
            <v>1561549</v>
          </cell>
          <cell r="H1236">
            <v>36846</v>
          </cell>
          <cell r="I1236">
            <v>8</v>
          </cell>
          <cell r="J1236">
            <v>2</v>
          </cell>
          <cell r="K1236" t="str">
            <v>Prime Contractor</v>
          </cell>
          <cell r="L1236" t="str">
            <v>NTNU</v>
          </cell>
          <cell r="M1236" t="str">
            <v>Gloeshaugen</v>
          </cell>
          <cell r="N1236" t="str">
            <v>7491</v>
          </cell>
          <cell r="O1236" t="str">
            <v>TRONDHEIM</v>
          </cell>
          <cell r="P1236" t="str">
            <v>NO</v>
          </cell>
          <cell r="R1236">
            <v>240380</v>
          </cell>
          <cell r="S1236">
            <v>240380</v>
          </cell>
          <cell r="T1236" t="str">
            <v>HES</v>
          </cell>
          <cell r="U1236" t="str">
            <v>GOV</v>
          </cell>
          <cell r="V1236" t="str">
            <v>HES</v>
          </cell>
        </row>
        <row r="1237">
          <cell r="A1237" t="str">
            <v>QOL</v>
          </cell>
          <cell r="B1237" t="str">
            <v>QLK1-CT-2000-01017</v>
          </cell>
          <cell r="C1237" t="str">
            <v>1.1.1.-1.</v>
          </cell>
          <cell r="D1237" t="str">
            <v>Research Projects</v>
          </cell>
          <cell r="E1237" t="str">
            <v>UTILISATION AND STABILISATION OF BY-PRODUCTS FROM COD SPECIES</v>
          </cell>
          <cell r="F1237">
            <v>2590169</v>
          </cell>
          <cell r="G1237">
            <v>1561549</v>
          </cell>
          <cell r="H1237">
            <v>36846</v>
          </cell>
          <cell r="I1237">
            <v>8</v>
          </cell>
          <cell r="K1237" t="str">
            <v>Principal Contractor</v>
          </cell>
          <cell r="L1237" t="str">
            <v>SINTEF FISHERIES AND AQUACULTURE</v>
          </cell>
          <cell r="M1237" t="str">
            <v>Brattoera, Gryta 2</v>
          </cell>
          <cell r="N1237" t="str">
            <v>7465</v>
          </cell>
          <cell r="O1237" t="str">
            <v>TRONDHEIM</v>
          </cell>
          <cell r="P1237" t="str">
            <v>NO</v>
          </cell>
          <cell r="R1237">
            <v>749486</v>
          </cell>
          <cell r="S1237">
            <v>374743</v>
          </cell>
          <cell r="T1237" t="str">
            <v>REC</v>
          </cell>
          <cell r="U1237" t="str">
            <v>PNP</v>
          </cell>
          <cell r="V1237" t="str">
            <v>RPN</v>
          </cell>
        </row>
        <row r="1238">
          <cell r="A1238" t="str">
            <v>QOL</v>
          </cell>
          <cell r="B1238" t="str">
            <v>QLK1-CT-2000-01248</v>
          </cell>
          <cell r="C1238" t="str">
            <v>1.1.1.-1.</v>
          </cell>
          <cell r="D1238" t="str">
            <v>Thematic Network</v>
          </cell>
          <cell r="E1238" t="str">
            <v>Thematic Network to Promote Awareness of Mycotoxins in Food: European Mycotoxin Awareness Network</v>
          </cell>
          <cell r="F1238">
            <v>663713</v>
          </cell>
          <cell r="G1238">
            <v>663713</v>
          </cell>
          <cell r="H1238">
            <v>36866</v>
          </cell>
          <cell r="I1238">
            <v>14</v>
          </cell>
          <cell r="J1238">
            <v>1</v>
          </cell>
          <cell r="K1238" t="str">
            <v>Principal Contractor</v>
          </cell>
          <cell r="L1238" t="str">
            <v>NATIONAL VETERINARY INSTITUTE</v>
          </cell>
          <cell r="M1238" t="str">
            <v>Ullevaalsveien 68</v>
          </cell>
          <cell r="N1238" t="str">
            <v>0033</v>
          </cell>
          <cell r="O1238" t="str">
            <v>OSLO</v>
          </cell>
          <cell r="P1238" t="str">
            <v>NO</v>
          </cell>
          <cell r="Q1238" t="str">
            <v>N/A</v>
          </cell>
          <cell r="R1238">
            <v>37910</v>
          </cell>
          <cell r="S1238">
            <v>37910</v>
          </cell>
          <cell r="T1238" t="str">
            <v>REC</v>
          </cell>
          <cell r="U1238" t="str">
            <v>GOV</v>
          </cell>
          <cell r="V1238" t="str">
            <v>RPU</v>
          </cell>
        </row>
        <row r="1239">
          <cell r="A1239" t="str">
            <v>QOL</v>
          </cell>
          <cell r="B1239" t="str">
            <v>QLK1-CT-2000-01251</v>
          </cell>
          <cell r="C1239" t="str">
            <v>1.1.1.-1.</v>
          </cell>
          <cell r="D1239" t="str">
            <v>Combined Projects</v>
          </cell>
          <cell r="E1239" t="str">
            <v>DEVELOPMENT AND DEMONSTRATION OF POLYMERASE CHAIN REACTION_x000D_
BASED METHODS FOR PROCESS CONTROL IN BREWERIES</v>
          </cell>
          <cell r="F1239">
            <v>2999771</v>
          </cell>
          <cell r="G1239">
            <v>1728286</v>
          </cell>
          <cell r="H1239">
            <v>36864</v>
          </cell>
          <cell r="I1239">
            <v>10</v>
          </cell>
          <cell r="J1239">
            <v>1</v>
          </cell>
          <cell r="K1239" t="str">
            <v>Principal Contractor</v>
          </cell>
          <cell r="L1239" t="str">
            <v>RINGNES A.S.</v>
          </cell>
          <cell r="M1239" t="str">
            <v>Thu. Meyesgt 9-11</v>
          </cell>
          <cell r="N1239" t="str">
            <v>0307</v>
          </cell>
          <cell r="O1239" t="str">
            <v>OSLO</v>
          </cell>
          <cell r="P1239" t="str">
            <v>NO</v>
          </cell>
          <cell r="Q1239" t="str">
            <v>N/A</v>
          </cell>
          <cell r="R1239">
            <v>55601</v>
          </cell>
          <cell r="S1239">
            <v>19460</v>
          </cell>
          <cell r="T1239" t="str">
            <v>OTH</v>
          </cell>
          <cell r="U1239" t="str">
            <v>PRC</v>
          </cell>
          <cell r="V1239" t="str">
            <v>BES</v>
          </cell>
        </row>
        <row r="1240">
          <cell r="A1240" t="str">
            <v>QOL</v>
          </cell>
          <cell r="B1240" t="str">
            <v>QLK1-CT-2000-01575</v>
          </cell>
          <cell r="C1240" t="str">
            <v>1.1.1.-1.</v>
          </cell>
          <cell r="D1240" t="str">
            <v>Research Projects</v>
          </cell>
          <cell r="E1240" t="str">
            <v>Improved quality of smoked salmon for the European_x000D_
consumer</v>
          </cell>
          <cell r="F1240">
            <v>2193905</v>
          </cell>
          <cell r="G1240">
            <v>1096953</v>
          </cell>
          <cell r="H1240">
            <v>36860</v>
          </cell>
          <cell r="I1240">
            <v>4</v>
          </cell>
          <cell r="J1240">
            <v>1</v>
          </cell>
          <cell r="K1240" t="str">
            <v>Principal Contractor</v>
          </cell>
          <cell r="L1240" t="str">
            <v>HAVFORSKNINGSINSTITUTTET</v>
          </cell>
          <cell r="M1240" t="str">
            <v>Nordnesparken 2</v>
          </cell>
          <cell r="N1240" t="str">
            <v>5817</v>
          </cell>
          <cell r="O1240" t="str">
            <v>BERGEN</v>
          </cell>
          <cell r="P1240" t="str">
            <v>NO</v>
          </cell>
          <cell r="R1240">
            <v>556250</v>
          </cell>
          <cell r="S1240">
            <v>278125</v>
          </cell>
          <cell r="T1240" t="str">
            <v>REC</v>
          </cell>
          <cell r="U1240" t="str">
            <v>GOV</v>
          </cell>
          <cell r="V1240" t="str">
            <v>RPU</v>
          </cell>
        </row>
        <row r="1241">
          <cell r="A1241" t="str">
            <v>QOL</v>
          </cell>
          <cell r="B1241" t="str">
            <v>QLK1-CT-2000-30476</v>
          </cell>
          <cell r="C1241" t="str">
            <v>1.1.1.-1.</v>
          </cell>
          <cell r="D1241" t="str">
            <v>Research Projects</v>
          </cell>
          <cell r="E1241" t="str">
            <v>Development of molecular genetic methods for the _x000D_
identification and quantification of fish and seafood</v>
          </cell>
          <cell r="F1241">
            <v>2321556</v>
          </cell>
          <cell r="G1241">
            <v>1443735</v>
          </cell>
          <cell r="H1241">
            <v>36866</v>
          </cell>
          <cell r="I1241">
            <v>7</v>
          </cell>
          <cell r="J1241">
            <v>1</v>
          </cell>
          <cell r="K1241" t="str">
            <v>Principal Contractor</v>
          </cell>
          <cell r="L1241" t="str">
            <v>NORWEGIAN INSTITUTE OF FISHERIES AND AQUACULTURE LTD</v>
          </cell>
          <cell r="M1241" t="str">
            <v>University Campus, Breivika</v>
          </cell>
          <cell r="N1241" t="str">
            <v>9291</v>
          </cell>
          <cell r="O1241" t="str">
            <v>TROMSOE</v>
          </cell>
          <cell r="P1241" t="str">
            <v>NO</v>
          </cell>
          <cell r="R1241">
            <v>632142</v>
          </cell>
          <cell r="S1241">
            <v>316071</v>
          </cell>
          <cell r="T1241" t="str">
            <v>REC</v>
          </cell>
          <cell r="U1241" t="str">
            <v>PNP</v>
          </cell>
          <cell r="V1241" t="str">
            <v>RPN</v>
          </cell>
        </row>
        <row r="1242">
          <cell r="A1242" t="str">
            <v>QOL</v>
          </cell>
          <cell r="B1242" t="str">
            <v>QLK1-CT-2000-41336</v>
          </cell>
          <cell r="C1242" t="str">
            <v>1.1.1.-1.</v>
          </cell>
          <cell r="D1242" t="str">
            <v>Exploratory Awards</v>
          </cell>
          <cell r="E1242" t="str">
            <v>INTRODUCTION OF NORMAL FLORA TO INFANT GASTROINTESTINAL TRACTS</v>
          </cell>
          <cell r="F1242">
            <v>30000</v>
          </cell>
          <cell r="G1242">
            <v>22500</v>
          </cell>
          <cell r="H1242">
            <v>37042</v>
          </cell>
          <cell r="I1242">
            <v>2</v>
          </cell>
          <cell r="J1242">
            <v>1</v>
          </cell>
          <cell r="K1242" t="str">
            <v>Principal Contractor</v>
          </cell>
          <cell r="L1242" t="str">
            <v>TERAPI CONSULT A.S.</v>
          </cell>
          <cell r="M1242" t="str">
            <v>Frysjaveien 27</v>
          </cell>
          <cell r="N1242" t="str">
            <v>0884</v>
          </cell>
          <cell r="O1242" t="str">
            <v>OSLO</v>
          </cell>
          <cell r="P1242" t="str">
            <v>NO</v>
          </cell>
          <cell r="Q1242" t="str">
            <v>N/A</v>
          </cell>
          <cell r="R1242">
            <v>0</v>
          </cell>
          <cell r="S1242">
            <v>0</v>
          </cell>
          <cell r="T1242" t="str">
            <v>OTH</v>
          </cell>
          <cell r="U1242" t="str">
            <v>PRC</v>
          </cell>
          <cell r="V1242" t="str">
            <v>BES</v>
          </cell>
        </row>
        <row r="1243">
          <cell r="A1243" t="str">
            <v>QOL</v>
          </cell>
          <cell r="B1243" t="str">
            <v>QLK1-CT-2001-00182</v>
          </cell>
          <cell r="C1243" t="str">
            <v>1.1.1.-1.</v>
          </cell>
          <cell r="D1243" t="str">
            <v>Research Projects</v>
          </cell>
          <cell r="E1243" t="str">
            <v>Alcohol related cancers and genetic susceptibility in Europe</v>
          </cell>
          <cell r="F1243">
            <v>2124222</v>
          </cell>
          <cell r="G1243">
            <v>2085727</v>
          </cell>
          <cell r="H1243">
            <v>37203</v>
          </cell>
          <cell r="I1243">
            <v>15</v>
          </cell>
          <cell r="J1243">
            <v>1</v>
          </cell>
          <cell r="K1243" t="str">
            <v>Principal Contractor</v>
          </cell>
          <cell r="L1243" t="str">
            <v>KREFTREGISTERET, INSTITUTE OF POPULATION BASED CANCER RESEARCH</v>
          </cell>
          <cell r="M1243" t="str">
            <v>Montebello</v>
          </cell>
          <cell r="N1243" t="str">
            <v>0310</v>
          </cell>
          <cell r="O1243" t="str">
            <v>OSLO</v>
          </cell>
          <cell r="P1243" t="str">
            <v>NO</v>
          </cell>
          <cell r="Q1243" t="str">
            <v>N/A</v>
          </cell>
          <cell r="R1243">
            <v>137997</v>
          </cell>
          <cell r="S1243">
            <v>137997</v>
          </cell>
          <cell r="T1243" t="str">
            <v>REC</v>
          </cell>
          <cell r="U1243" t="str">
            <v>GOV</v>
          </cell>
          <cell r="V1243" t="str">
            <v>RPU</v>
          </cell>
        </row>
        <row r="1244">
          <cell r="A1244" t="str">
            <v>QOL</v>
          </cell>
          <cell r="B1244" t="str">
            <v>QLK1-CT-2001-00291</v>
          </cell>
          <cell r="C1244" t="str">
            <v>1.1.1.-1.</v>
          </cell>
          <cell r="D1244" t="str">
            <v>Research Projects</v>
          </cell>
          <cell r="E1244" t="str">
            <v>Consumer Trust in Food. A European Study of the Social and Institutional Conditions for the Production of Trust</v>
          </cell>
          <cell r="F1244">
            <v>2005640</v>
          </cell>
          <cell r="G1244">
            <v>1678960</v>
          </cell>
          <cell r="H1244">
            <v>37188</v>
          </cell>
          <cell r="I1244">
            <v>6</v>
          </cell>
          <cell r="J1244">
            <v>1</v>
          </cell>
          <cell r="K1244" t="str">
            <v>Prime Contractor</v>
          </cell>
          <cell r="L1244" t="str">
            <v>NATIONAL INSTITUTE FOR CONSUMER RESEARCH</v>
          </cell>
          <cell r="M1244" t="str">
            <v>Strandvegen 35</v>
          </cell>
          <cell r="N1244" t="str">
            <v>1325</v>
          </cell>
          <cell r="O1244" t="str">
            <v>LYSAKER</v>
          </cell>
          <cell r="P1244" t="str">
            <v>NO</v>
          </cell>
          <cell r="R1244">
            <v>653360</v>
          </cell>
          <cell r="S1244">
            <v>326680</v>
          </cell>
          <cell r="T1244" t="str">
            <v>REC</v>
          </cell>
          <cell r="U1244" t="str">
            <v>PUC</v>
          </cell>
          <cell r="V1244" t="str">
            <v>RPU</v>
          </cell>
        </row>
        <row r="1245">
          <cell r="A1245" t="str">
            <v>QOL</v>
          </cell>
          <cell r="B1245" t="str">
            <v>QLK1-CT-2001-00547</v>
          </cell>
          <cell r="C1245" t="str">
            <v>1.1.1.-1.</v>
          </cell>
          <cell r="D1245" t="str">
            <v>Research Projects</v>
          </cell>
          <cell r="E1245" t="str">
            <v>Promoting and Sustaining Health through Increased Vegetable and Fruit Consumption among European Schoolchildren</v>
          </cell>
          <cell r="F1245">
            <v>1337251</v>
          </cell>
          <cell r="G1245">
            <v>1337251</v>
          </cell>
          <cell r="H1245">
            <v>37229</v>
          </cell>
          <cell r="I1245">
            <v>10</v>
          </cell>
          <cell r="J1245">
            <v>1</v>
          </cell>
          <cell r="K1245" t="str">
            <v>Prime Contractor</v>
          </cell>
          <cell r="L1245" t="str">
            <v>University of Oslo</v>
          </cell>
          <cell r="M1245" t="str">
            <v>Problemveien 1</v>
          </cell>
          <cell r="N1245" t="str">
            <v>0316</v>
          </cell>
          <cell r="O1245" t="str">
            <v>OSLO</v>
          </cell>
          <cell r="P1245" t="str">
            <v>NO</v>
          </cell>
          <cell r="Q1245" t="str">
            <v>N/A</v>
          </cell>
          <cell r="R1245">
            <v>388712</v>
          </cell>
          <cell r="S1245">
            <v>388712</v>
          </cell>
          <cell r="T1245" t="str">
            <v>HES</v>
          </cell>
          <cell r="U1245" t="str">
            <v>GOV</v>
          </cell>
          <cell r="V1245" t="str">
            <v>HES</v>
          </cell>
        </row>
        <row r="1246">
          <cell r="A1246" t="str">
            <v>QOL</v>
          </cell>
          <cell r="B1246" t="str">
            <v>QLK1-CT-2001-00854</v>
          </cell>
          <cell r="C1246" t="str">
            <v>1.1.1.-1.</v>
          </cell>
          <cell r="D1246" t="str">
            <v>Research Projects</v>
          </cell>
          <cell r="E1246" t="str">
            <v>Preventing Bacillus cereus foodborne poisoning in Europe - Detecting hazardous strains, tracing contamination routes and proposing criteria for foods.</v>
          </cell>
          <cell r="F1246">
            <v>1972131</v>
          </cell>
          <cell r="G1246">
            <v>1410836</v>
          </cell>
          <cell r="H1246">
            <v>37105</v>
          </cell>
          <cell r="I1246">
            <v>11</v>
          </cell>
          <cell r="J1246">
            <v>1</v>
          </cell>
          <cell r="K1246" t="str">
            <v>Principal Contractor</v>
          </cell>
          <cell r="L1246" t="str">
            <v>NORWEGIAN SCHOOL OF VETERINARY SCIENCE</v>
          </cell>
          <cell r="M1246" t="str">
            <v>Ullevaalsveien 72</v>
          </cell>
          <cell r="N1246" t="str">
            <v>0033</v>
          </cell>
          <cell r="O1246" t="str">
            <v>OSLO</v>
          </cell>
          <cell r="P1246" t="str">
            <v>NO</v>
          </cell>
          <cell r="Q1246" t="str">
            <v>N/A</v>
          </cell>
          <cell r="R1246">
            <v>255765</v>
          </cell>
          <cell r="S1246">
            <v>255765</v>
          </cell>
          <cell r="T1246" t="str">
            <v>HES</v>
          </cell>
          <cell r="U1246" t="str">
            <v>GOV</v>
          </cell>
          <cell r="V1246" t="str">
            <v>HES</v>
          </cell>
        </row>
        <row r="1247">
          <cell r="A1247" t="str">
            <v>QOL</v>
          </cell>
          <cell r="B1247" t="str">
            <v>QLK1-CT-2001-01179</v>
          </cell>
          <cell r="C1247" t="str">
            <v>1.1.1.-1.</v>
          </cell>
          <cell r="D1247" t="str">
            <v>Research Projects</v>
          </cell>
          <cell r="E1247" t="str">
            <v>Molecular Analysis and Mechanistic Elucidation of the Functionality of Probiotics and Prebiotics in the Inhibition of Pathogenic Microorganisms to Combat Gastrointestinal Disorders and to Improve Huma</v>
          </cell>
          <cell r="F1247">
            <v>1636484</v>
          </cell>
          <cell r="G1247">
            <v>1310600</v>
          </cell>
          <cell r="H1247">
            <v>37187</v>
          </cell>
          <cell r="I1247">
            <v>7</v>
          </cell>
          <cell r="J1247">
            <v>1</v>
          </cell>
          <cell r="K1247" t="str">
            <v>Assistant Contractor</v>
          </cell>
          <cell r="L1247" t="str">
            <v>NORGES LANDBRUKSHOGSKOLE - NLH</v>
          </cell>
          <cell r="M1247" t="str">
            <v>Kirkeveien 1</v>
          </cell>
          <cell r="N1247" t="str">
            <v>1432</v>
          </cell>
          <cell r="O1247" t="str">
            <v>AAS</v>
          </cell>
          <cell r="P1247" t="str">
            <v>NO</v>
          </cell>
          <cell r="Q1247" t="str">
            <v>N/A</v>
          </cell>
          <cell r="R1247">
            <v>240487</v>
          </cell>
          <cell r="S1247">
            <v>240487</v>
          </cell>
          <cell r="T1247" t="str">
            <v>HES</v>
          </cell>
          <cell r="U1247" t="str">
            <v>GOV</v>
          </cell>
          <cell r="V1247" t="str">
            <v>HES</v>
          </cell>
        </row>
        <row r="1248">
          <cell r="A1248" t="str">
            <v>QOL</v>
          </cell>
          <cell r="B1248" t="str">
            <v>QLK1-CT-2001-01209</v>
          </cell>
          <cell r="C1248" t="str">
            <v>1.1.1.-1.</v>
          </cell>
          <cell r="D1248" t="str">
            <v>Demonstration Projects</v>
          </cell>
          <cell r="E1248" t="str">
            <v>DEMONSTRATION OF A RAPID MICROBIAL MONITOR FOR OPERATIONS AND QUALITY DECISION-MAKING IN THE WATER INDUSTRIES</v>
          </cell>
          <cell r="F1248">
            <v>1165988</v>
          </cell>
          <cell r="G1248">
            <v>499045</v>
          </cell>
          <cell r="H1248">
            <v>37161</v>
          </cell>
          <cell r="I1248">
            <v>4</v>
          </cell>
          <cell r="J1248">
            <v>1</v>
          </cell>
          <cell r="K1248" t="str">
            <v>Principal Contractor</v>
          </cell>
          <cell r="L1248" t="str">
            <v>NYE COLIFAST A/S</v>
          </cell>
          <cell r="M1248" t="str">
            <v>Stradvn, 35</v>
          </cell>
          <cell r="N1248" t="str">
            <v>1324</v>
          </cell>
          <cell r="O1248" t="str">
            <v>LYSAKER</v>
          </cell>
          <cell r="P1248" t="str">
            <v>NO</v>
          </cell>
          <cell r="Q1248" t="str">
            <v>N/A</v>
          </cell>
          <cell r="R1248">
            <v>645716</v>
          </cell>
          <cell r="S1248">
            <v>226000</v>
          </cell>
          <cell r="T1248" t="str">
            <v>IND</v>
          </cell>
          <cell r="U1248" t="str">
            <v>PRC</v>
          </cell>
          <cell r="V1248" t="str">
            <v>BES</v>
          </cell>
        </row>
        <row r="1249">
          <cell r="A1249" t="str">
            <v>QOL</v>
          </cell>
          <cell r="B1249" t="str">
            <v>QLK1-CT-2001-01259</v>
          </cell>
          <cell r="C1249" t="str">
            <v>1.1.1.-1.</v>
          </cell>
          <cell r="D1249" t="str">
            <v>Research Projects</v>
          </cell>
          <cell r="E1249" t="str">
            <v>Removal of spinal column from cattle and sheep carcasses.</v>
          </cell>
          <cell r="F1249">
            <v>1499049</v>
          </cell>
          <cell r="G1249">
            <v>680579</v>
          </cell>
          <cell r="H1249">
            <v>37165</v>
          </cell>
          <cell r="I1249">
            <v>8</v>
          </cell>
          <cell r="J1249">
            <v>1</v>
          </cell>
          <cell r="K1249" t="str">
            <v>Principal Contractor</v>
          </cell>
          <cell r="L1249" t="str">
            <v>NORWEGIAN MEAT COOPERATIVE</v>
          </cell>
          <cell r="M1249" t="str">
            <v>Lorenveien 37</v>
          </cell>
          <cell r="N1249" t="str">
            <v>0513</v>
          </cell>
          <cell r="O1249" t="str">
            <v>OSLO</v>
          </cell>
          <cell r="P1249" t="str">
            <v>NO</v>
          </cell>
          <cell r="Q1249" t="str">
            <v>N/A</v>
          </cell>
          <cell r="R1249">
            <v>184205</v>
          </cell>
          <cell r="S1249">
            <v>64472</v>
          </cell>
          <cell r="T1249" t="str">
            <v>IND</v>
          </cell>
          <cell r="U1249" t="str">
            <v>PRC</v>
          </cell>
          <cell r="V1249" t="str">
            <v>BES</v>
          </cell>
        </row>
        <row r="1250">
          <cell r="A1250" t="str">
            <v>QOL</v>
          </cell>
          <cell r="B1250" t="str">
            <v>QLK1-CT-2001-01788</v>
          </cell>
          <cell r="C1250" t="str">
            <v>1.1.1.-1.</v>
          </cell>
          <cell r="D1250" t="str">
            <v>Research Projects</v>
          </cell>
          <cell r="E1250" t="str">
            <v>Radio-Frequency Heating Technology for Minimally Processed Fish Products</v>
          </cell>
          <cell r="F1250">
            <v>1634187</v>
          </cell>
          <cell r="G1250">
            <v>817091</v>
          </cell>
          <cell r="H1250">
            <v>37223</v>
          </cell>
          <cell r="I1250">
            <v>8</v>
          </cell>
          <cell r="J1250">
            <v>2</v>
          </cell>
          <cell r="K1250" t="str">
            <v>Principal Contractor</v>
          </cell>
          <cell r="L1250" t="str">
            <v>FJORDJOEKKEN AS</v>
          </cell>
          <cell r="M1250" t="str">
            <v>Djuphodl 2</v>
          </cell>
          <cell r="N1250" t="str">
            <v>4368</v>
          </cell>
          <cell r="O1250" t="str">
            <v>VARHAUG</v>
          </cell>
          <cell r="P1250" t="str">
            <v>NO</v>
          </cell>
          <cell r="R1250">
            <v>85081</v>
          </cell>
          <cell r="S1250">
            <v>42540</v>
          </cell>
          <cell r="T1250" t="str">
            <v>IND</v>
          </cell>
          <cell r="U1250" t="str">
            <v>PRC</v>
          </cell>
          <cell r="V1250" t="str">
            <v>BES</v>
          </cell>
        </row>
        <row r="1251">
          <cell r="A1251" t="str">
            <v>QOL</v>
          </cell>
          <cell r="B1251" t="str">
            <v>QLK1-CT-2001-01788</v>
          </cell>
          <cell r="C1251" t="str">
            <v>1.1.1.-1.</v>
          </cell>
          <cell r="D1251" t="str">
            <v>Research Projects</v>
          </cell>
          <cell r="E1251" t="str">
            <v>Radio-Frequency Heating Technology for Minimally Processed Fish Products</v>
          </cell>
          <cell r="F1251">
            <v>1634187</v>
          </cell>
          <cell r="G1251">
            <v>817091</v>
          </cell>
          <cell r="H1251">
            <v>37223</v>
          </cell>
          <cell r="I1251">
            <v>8</v>
          </cell>
          <cell r="K1251" t="str">
            <v>Principal Contractor</v>
          </cell>
          <cell r="L1251" t="str">
            <v>THE NORCONSERV FOUNDATION</v>
          </cell>
          <cell r="M1251" t="str">
            <v>Alexander Kiellands gate 2</v>
          </cell>
          <cell r="N1251" t="str">
            <v>4002</v>
          </cell>
          <cell r="O1251" t="str">
            <v>STAVANGER</v>
          </cell>
          <cell r="P1251" t="str">
            <v>NO</v>
          </cell>
          <cell r="Q1251" t="str">
            <v>N/A</v>
          </cell>
          <cell r="R1251">
            <v>424698</v>
          </cell>
          <cell r="S1251">
            <v>212349</v>
          </cell>
          <cell r="T1251" t="str">
            <v>REC</v>
          </cell>
          <cell r="U1251" t="str">
            <v>PNP</v>
          </cell>
          <cell r="V1251" t="str">
            <v>RPN</v>
          </cell>
        </row>
        <row r="1252">
          <cell r="A1252" t="str">
            <v>QOL</v>
          </cell>
          <cell r="B1252" t="str">
            <v>QLK1-CT-2001-02373</v>
          </cell>
          <cell r="C1252" t="str">
            <v>1.1.1.-1.</v>
          </cell>
          <cell r="D1252" t="str">
            <v>Research Projects</v>
          </cell>
          <cell r="E1252" t="str">
            <v>Development of Quantitative and Qualitative Molecular Biological Methods to Identify Plant and Animal Species in Foods</v>
          </cell>
          <cell r="F1252">
            <v>2469153</v>
          </cell>
          <cell r="G1252">
            <v>1395014</v>
          </cell>
          <cell r="H1252">
            <v>37207</v>
          </cell>
          <cell r="I1252">
            <v>14</v>
          </cell>
          <cell r="J1252">
            <v>1</v>
          </cell>
          <cell r="K1252" t="str">
            <v>Principal Contractor</v>
          </cell>
          <cell r="L1252" t="str">
            <v>HAVFORSKNINGSINSTITUTTET</v>
          </cell>
          <cell r="M1252" t="str">
            <v>Nordnesparken 2</v>
          </cell>
          <cell r="N1252" t="str">
            <v>5817</v>
          </cell>
          <cell r="O1252" t="str">
            <v>BERGEN</v>
          </cell>
          <cell r="P1252" t="str">
            <v>NO</v>
          </cell>
          <cell r="R1252">
            <v>166856</v>
          </cell>
          <cell r="S1252">
            <v>83428</v>
          </cell>
          <cell r="T1252" t="str">
            <v>REC</v>
          </cell>
          <cell r="U1252" t="str">
            <v>GOV</v>
          </cell>
          <cell r="V1252" t="str">
            <v>RPU</v>
          </cell>
        </row>
        <row r="1253">
          <cell r="A1253" t="str">
            <v>QOL</v>
          </cell>
          <cell r="B1253" t="str">
            <v>QLK1-CT-2001-30027</v>
          </cell>
          <cell r="C1253" t="str">
            <v>1.1.1.-1.</v>
          </cell>
          <cell r="D1253" t="str">
            <v>Classical Accompanying Measures</v>
          </cell>
          <cell r="E1253" t="str">
            <v>The Conference NEW PERSPECTIVES IN NORDIC FOOD RESEARCH AND INNOVATION (NFRI)</v>
          </cell>
          <cell r="F1253">
            <v>175227</v>
          </cell>
          <cell r="G1253">
            <v>58800</v>
          </cell>
          <cell r="H1253">
            <v>37207</v>
          </cell>
          <cell r="I1253">
            <v>1</v>
          </cell>
          <cell r="J1253">
            <v>1</v>
          </cell>
          <cell r="K1253" t="str">
            <v>Principal Contractor</v>
          </cell>
          <cell r="L1253" t="str">
            <v>NORDIC INDUSTRIAL FUND</v>
          </cell>
          <cell r="M1253" t="str">
            <v>Nedre Vollgatan 8</v>
          </cell>
          <cell r="N1253" t="str">
            <v>0158</v>
          </cell>
          <cell r="O1253" t="str">
            <v>OSLO</v>
          </cell>
          <cell r="P1253" t="str">
            <v>NO</v>
          </cell>
          <cell r="Q1253" t="str">
            <v>N/A</v>
          </cell>
          <cell r="R1253">
            <v>175227</v>
          </cell>
          <cell r="S1253">
            <v>58800</v>
          </cell>
          <cell r="T1253" t="str">
            <v>OTH</v>
          </cell>
          <cell r="U1253" t="str">
            <v>GOV</v>
          </cell>
          <cell r="V1253" t="str">
            <v>PUS</v>
          </cell>
        </row>
        <row r="1254">
          <cell r="A1254" t="str">
            <v>QOL</v>
          </cell>
          <cell r="B1254" t="str">
            <v>QLK1-CT-2001-41973</v>
          </cell>
          <cell r="C1254" t="str">
            <v>1.1.1.-1.</v>
          </cell>
          <cell r="D1254" t="str">
            <v>Exploratory Awards</v>
          </cell>
          <cell r="E1254" t="str">
            <v>High added value products ( marine phospholipids) for nutraceutical applications</v>
          </cell>
          <cell r="F1254">
            <v>30000</v>
          </cell>
          <cell r="G1254">
            <v>22500</v>
          </cell>
          <cell r="H1254">
            <v>37272</v>
          </cell>
          <cell r="I1254">
            <v>2</v>
          </cell>
          <cell r="J1254">
            <v>1</v>
          </cell>
          <cell r="K1254" t="str">
            <v>Principal Contractor</v>
          </cell>
          <cell r="L1254" t="str">
            <v>SCANBIO ASA</v>
          </cell>
          <cell r="M1254" t="str">
            <v>Stiklestadsvegen 1</v>
          </cell>
          <cell r="N1254" t="str">
            <v>7041</v>
          </cell>
          <cell r="O1254" t="str">
            <v>TRONDHEIM</v>
          </cell>
          <cell r="P1254" t="str">
            <v>NO</v>
          </cell>
          <cell r="Q1254" t="str">
            <v>N/A</v>
          </cell>
          <cell r="R1254">
            <v>0</v>
          </cell>
          <cell r="S1254">
            <v>0</v>
          </cell>
          <cell r="T1254" t="str">
            <v>OTH</v>
          </cell>
          <cell r="U1254" t="str">
            <v>PRC</v>
          </cell>
          <cell r="V1254" t="str">
            <v>BES</v>
          </cell>
        </row>
        <row r="1255">
          <cell r="A1255" t="str">
            <v>QOL</v>
          </cell>
          <cell r="B1255" t="str">
            <v>QLK1-CT-2002-02178</v>
          </cell>
          <cell r="C1255" t="str">
            <v>1.1.1.-1.</v>
          </cell>
          <cell r="D1255" t="str">
            <v>Concerted Actions</v>
          </cell>
          <cell r="E1255" t="str">
            <v>European Union-Risk Analysis Information Network</v>
          </cell>
          <cell r="F1255">
            <v>494918</v>
          </cell>
          <cell r="G1255">
            <v>494918</v>
          </cell>
          <cell r="H1255">
            <v>37680</v>
          </cell>
          <cell r="I1255">
            <v>20</v>
          </cell>
          <cell r="J1255">
            <v>2</v>
          </cell>
          <cell r="K1255" t="str">
            <v>Member</v>
          </cell>
          <cell r="L1255" t="str">
            <v>FAGSENTERET FOR KJOETT</v>
          </cell>
          <cell r="M1255" t="str">
            <v>Oekern</v>
          </cell>
          <cell r="N1255" t="str">
            <v>0513</v>
          </cell>
          <cell r="O1255" t="str">
            <v>OSLO</v>
          </cell>
          <cell r="P1255" t="str">
            <v>NO</v>
          </cell>
          <cell r="Q1255" t="str">
            <v>N/A</v>
          </cell>
          <cell r="R1255">
            <v>7452</v>
          </cell>
          <cell r="S1255">
            <v>7452</v>
          </cell>
          <cell r="T1255" t="str">
            <v>REC</v>
          </cell>
          <cell r="U1255" t="str">
            <v>PNP</v>
          </cell>
          <cell r="V1255" t="str">
            <v>RPN</v>
          </cell>
        </row>
        <row r="1256">
          <cell r="A1256" t="str">
            <v>QOL</v>
          </cell>
          <cell r="B1256" t="str">
            <v>QLK1-CT-2002-02178</v>
          </cell>
          <cell r="C1256" t="str">
            <v>1.1.1.-1.</v>
          </cell>
          <cell r="D1256" t="str">
            <v>Concerted Actions</v>
          </cell>
          <cell r="E1256" t="str">
            <v>European Union-Risk Analysis Information Network</v>
          </cell>
          <cell r="F1256">
            <v>494918</v>
          </cell>
          <cell r="G1256">
            <v>494918</v>
          </cell>
          <cell r="H1256">
            <v>37680</v>
          </cell>
          <cell r="I1256">
            <v>20</v>
          </cell>
          <cell r="K1256" t="str">
            <v>Member</v>
          </cell>
          <cell r="L1256" t="str">
            <v>MATFORSK - NORWEGIAN FOOD RESEARCH INSTITUTE</v>
          </cell>
          <cell r="M1256" t="str">
            <v>Osloveien 1</v>
          </cell>
          <cell r="N1256" t="str">
            <v>1430</v>
          </cell>
          <cell r="O1256" t="str">
            <v>AAS</v>
          </cell>
          <cell r="P1256" t="str">
            <v>NO</v>
          </cell>
          <cell r="Q1256" t="str">
            <v>N/A</v>
          </cell>
          <cell r="R1256">
            <v>7452</v>
          </cell>
          <cell r="S1256">
            <v>7452</v>
          </cell>
          <cell r="T1256" t="str">
            <v>REC</v>
          </cell>
          <cell r="U1256" t="str">
            <v>PNP</v>
          </cell>
          <cell r="V1256" t="str">
            <v>RPN</v>
          </cell>
        </row>
        <row r="1257">
          <cell r="A1257" t="str">
            <v>QOL</v>
          </cell>
          <cell r="B1257" t="str">
            <v>QLK1-CT-2002-02245</v>
          </cell>
          <cell r="C1257" t="str">
            <v>1.1.1.-1.</v>
          </cell>
          <cell r="D1257" t="str">
            <v>Concerted Actions</v>
          </cell>
          <cell r="E1257" t="str">
            <v>Recommendations for improved procedures for securing consumer oriented food safety and quality of certified organic foods from plough to plate.</v>
          </cell>
          <cell r="F1257">
            <v>485800</v>
          </cell>
          <cell r="G1257">
            <v>432430</v>
          </cell>
          <cell r="H1257">
            <v>37643</v>
          </cell>
          <cell r="I1257">
            <v>9</v>
          </cell>
          <cell r="J1257">
            <v>1</v>
          </cell>
          <cell r="K1257" t="str">
            <v>Principal Contractor</v>
          </cell>
          <cell r="L1257" t="str">
            <v>NATIONAL INSTITUTE FOR CONSUMER RESEARCH</v>
          </cell>
          <cell r="M1257" t="str">
            <v>Strandvegen 35</v>
          </cell>
          <cell r="N1257" t="str">
            <v>1325</v>
          </cell>
          <cell r="O1257" t="str">
            <v>LYSAKER</v>
          </cell>
          <cell r="P1257" t="str">
            <v>NO</v>
          </cell>
          <cell r="R1257">
            <v>34831</v>
          </cell>
          <cell r="S1257">
            <v>34831</v>
          </cell>
          <cell r="T1257" t="str">
            <v>REC</v>
          </cell>
          <cell r="U1257" t="str">
            <v>PUC</v>
          </cell>
          <cell r="V1257" t="str">
            <v>RPU</v>
          </cell>
        </row>
        <row r="1258">
          <cell r="A1258" t="str">
            <v>QOL</v>
          </cell>
          <cell r="B1258" t="str">
            <v>QLK1-CT-2002-02284</v>
          </cell>
          <cell r="C1258" t="str">
            <v>1.1.1.-1.</v>
          </cell>
          <cell r="D1258" t="str">
            <v>Concerted Actions</v>
          </cell>
          <cell r="E1258" t="str">
            <v>Communicating about Food Allergies - Information for Consumers, Regulators and Industry</v>
          </cell>
          <cell r="F1258">
            <v>519358</v>
          </cell>
          <cell r="G1258">
            <v>519358</v>
          </cell>
          <cell r="I1258">
            <v>39</v>
          </cell>
          <cell r="J1258">
            <v>1</v>
          </cell>
          <cell r="K1258" t="str">
            <v>Member</v>
          </cell>
          <cell r="L1258" t="str">
            <v>MATFORSK - NORWEGIAN FOOD RESEARCH INSTITUTE</v>
          </cell>
          <cell r="M1258" t="str">
            <v>Osloveien 1</v>
          </cell>
          <cell r="N1258" t="str">
            <v>1430</v>
          </cell>
          <cell r="O1258" t="str">
            <v>AAS</v>
          </cell>
          <cell r="P1258" t="str">
            <v>NO</v>
          </cell>
          <cell r="Q1258" t="str">
            <v>N/A</v>
          </cell>
          <cell r="R1258">
            <v>0</v>
          </cell>
          <cell r="S1258">
            <v>0</v>
          </cell>
          <cell r="T1258" t="str">
            <v>REC</v>
          </cell>
          <cell r="U1258" t="str">
            <v>PNP</v>
          </cell>
          <cell r="V1258" t="str">
            <v>RPN</v>
          </cell>
        </row>
        <row r="1259">
          <cell r="A1259" t="str">
            <v>QOL</v>
          </cell>
          <cell r="B1259" t="str">
            <v>QLK1-CT-2002-02343</v>
          </cell>
          <cell r="C1259" t="str">
            <v>1.1.1.-1.</v>
          </cell>
          <cell r="D1259" t="str">
            <v>Research Projects</v>
          </cell>
          <cell r="E1259" t="str">
            <v>Food Risk Communication and Consumers' Trust in the Food Supply Chain</v>
          </cell>
          <cell r="F1259">
            <v>1734400</v>
          </cell>
          <cell r="G1259">
            <v>1588703</v>
          </cell>
          <cell r="H1259">
            <v>37588</v>
          </cell>
          <cell r="I1259">
            <v>9</v>
          </cell>
          <cell r="J1259">
            <v>1</v>
          </cell>
          <cell r="K1259" t="str">
            <v>Principal Contractor</v>
          </cell>
          <cell r="L1259" t="str">
            <v>NATIONAL INSTITUTE FOR CONSUMER RESEARCH</v>
          </cell>
          <cell r="M1259" t="str">
            <v>Strandvegen 35</v>
          </cell>
          <cell r="N1259" t="str">
            <v>1325</v>
          </cell>
          <cell r="O1259" t="str">
            <v>LYSAKER</v>
          </cell>
          <cell r="P1259" t="str">
            <v>NO</v>
          </cell>
          <cell r="R1259">
            <v>12075</v>
          </cell>
          <cell r="S1259">
            <v>6037</v>
          </cell>
          <cell r="T1259" t="str">
            <v>REC</v>
          </cell>
          <cell r="U1259" t="str">
            <v>PUC</v>
          </cell>
          <cell r="V1259" t="str">
            <v>RPU</v>
          </cell>
        </row>
        <row r="1260">
          <cell r="A1260" t="str">
            <v>QOL</v>
          </cell>
          <cell r="B1260" t="str">
            <v>QLK1-CT-2002-71304</v>
          </cell>
          <cell r="C1260" t="str">
            <v>1.1.1.-1.</v>
          </cell>
          <cell r="D1260" t="str">
            <v>Cooperative Research</v>
          </cell>
          <cell r="E1260" t="str">
            <v>Development of an electronic nose system for the automated quality control of smoked fish</v>
          </cell>
          <cell r="F1260">
            <v>1058861</v>
          </cell>
          <cell r="G1260">
            <v>529300</v>
          </cell>
          <cell r="H1260">
            <v>37609</v>
          </cell>
          <cell r="I1260">
            <v>12</v>
          </cell>
          <cell r="J1260">
            <v>3</v>
          </cell>
          <cell r="K1260" t="str">
            <v>RTD performers</v>
          </cell>
          <cell r="L1260" t="str">
            <v>MATFORSK - NORWEGIAN FOOD RESEARCH INSTITUTE</v>
          </cell>
          <cell r="M1260" t="str">
            <v>Osloveien 1</v>
          </cell>
          <cell r="N1260" t="str">
            <v>1430</v>
          </cell>
          <cell r="O1260" t="str">
            <v>AAS</v>
          </cell>
          <cell r="P1260" t="str">
            <v>NO</v>
          </cell>
          <cell r="Q1260" t="str">
            <v>N/A</v>
          </cell>
          <cell r="R1260">
            <v>159200</v>
          </cell>
          <cell r="S1260">
            <v>159200</v>
          </cell>
          <cell r="T1260" t="str">
            <v>REC</v>
          </cell>
          <cell r="U1260" t="str">
            <v>PNP</v>
          </cell>
          <cell r="V1260" t="str">
            <v>RPN</v>
          </cell>
        </row>
        <row r="1261">
          <cell r="A1261" t="str">
            <v>QOL</v>
          </cell>
          <cell r="B1261" t="str">
            <v>QLK1-CT-2002-71304</v>
          </cell>
          <cell r="C1261" t="str">
            <v>1.1.1.-1.</v>
          </cell>
          <cell r="D1261" t="str">
            <v>Cooperative Research</v>
          </cell>
          <cell r="E1261" t="str">
            <v>Development of an electronic nose system for the automated quality control of smoked fish</v>
          </cell>
          <cell r="F1261">
            <v>1058861</v>
          </cell>
          <cell r="G1261">
            <v>529300</v>
          </cell>
          <cell r="H1261">
            <v>37609</v>
          </cell>
          <cell r="I1261">
            <v>12</v>
          </cell>
          <cell r="K1261" t="str">
            <v>Principal Contractor</v>
          </cell>
          <cell r="L1261" t="str">
            <v>REMO BRODR A/S</v>
          </cell>
          <cell r="N1261" t="str">
            <v>6035</v>
          </cell>
          <cell r="O1261" t="str">
            <v>FISKARSTRAND</v>
          </cell>
          <cell r="P1261" t="str">
            <v>NO</v>
          </cell>
          <cell r="R1261">
            <v>46000</v>
          </cell>
          <cell r="S1261">
            <v>2000</v>
          </cell>
          <cell r="T1261" t="str">
            <v>OTH</v>
          </cell>
          <cell r="U1261" t="str">
            <v>PRC</v>
          </cell>
          <cell r="V1261" t="str">
            <v>BES</v>
          </cell>
        </row>
        <row r="1262">
          <cell r="A1262" t="str">
            <v>QOL</v>
          </cell>
          <cell r="B1262" t="str">
            <v>QLK1-CT-2002-71304</v>
          </cell>
          <cell r="C1262" t="str">
            <v>1.1.1.-1.</v>
          </cell>
          <cell r="D1262" t="str">
            <v>Cooperative Research</v>
          </cell>
          <cell r="E1262" t="str">
            <v>Development of an electronic nose system for the automated quality control of smoked fish</v>
          </cell>
          <cell r="F1262">
            <v>1058861</v>
          </cell>
          <cell r="G1262">
            <v>529300</v>
          </cell>
          <cell r="H1262">
            <v>37609</v>
          </cell>
          <cell r="I1262">
            <v>12</v>
          </cell>
          <cell r="K1262" t="str">
            <v>Principal Contractor</v>
          </cell>
          <cell r="L1262" t="str">
            <v>TONSBERG BRYGGE AS</v>
          </cell>
          <cell r="M1262" t="str">
            <v>Trelleborg veien, 15</v>
          </cell>
          <cell r="N1262" t="str">
            <v>3112</v>
          </cell>
          <cell r="O1262" t="str">
            <v>TONSBERG</v>
          </cell>
          <cell r="P1262" t="str">
            <v>NO</v>
          </cell>
          <cell r="R1262">
            <v>46900</v>
          </cell>
          <cell r="S1262">
            <v>2000</v>
          </cell>
          <cell r="T1262" t="str">
            <v>OTH</v>
          </cell>
          <cell r="U1262" t="str">
            <v>PRC</v>
          </cell>
          <cell r="V1262" t="str">
            <v>BES</v>
          </cell>
        </row>
        <row r="1263">
          <cell r="A1263" t="str">
            <v>QOL</v>
          </cell>
          <cell r="B1263" t="str">
            <v>QLK1-CT-2002-71337</v>
          </cell>
          <cell r="C1263" t="str">
            <v>1.1.1.-1.</v>
          </cell>
          <cell r="D1263" t="str">
            <v>Cooperative Research</v>
          </cell>
          <cell r="E1263" t="str">
            <v>Stabilisation of pharmaceuticals and food containing living organisms by an innovative foam-freeze drying concept.</v>
          </cell>
          <cell r="F1263">
            <v>874600</v>
          </cell>
          <cell r="G1263">
            <v>436988</v>
          </cell>
          <cell r="H1263">
            <v>37680</v>
          </cell>
          <cell r="I1263">
            <v>5</v>
          </cell>
          <cell r="J1263">
            <v>1</v>
          </cell>
          <cell r="K1263" t="str">
            <v>Principal Contractor</v>
          </cell>
          <cell r="L1263" t="str">
            <v>DRYTECH AS</v>
          </cell>
          <cell r="M1263" t="str">
            <v>Evjenvegen 130</v>
          </cell>
          <cell r="N1263" t="str">
            <v>9024</v>
          </cell>
          <cell r="O1263" t="str">
            <v>TOMASJORD</v>
          </cell>
          <cell r="P1263" t="str">
            <v>NO</v>
          </cell>
          <cell r="R1263">
            <v>143600</v>
          </cell>
          <cell r="S1263">
            <v>21540</v>
          </cell>
          <cell r="T1263" t="str">
            <v>IND</v>
          </cell>
          <cell r="U1263" t="str">
            <v>PRC</v>
          </cell>
          <cell r="V1263" t="str">
            <v>BES</v>
          </cell>
        </row>
        <row r="1264">
          <cell r="A1264" t="str">
            <v>QOL</v>
          </cell>
          <cell r="B1264" t="str">
            <v>QLK2-CT-1999-00359</v>
          </cell>
          <cell r="C1264" t="str">
            <v>1.1.1.-2.</v>
          </cell>
          <cell r="D1264" t="str">
            <v>Research Projects</v>
          </cell>
          <cell r="E1264" t="str">
            <v>A new vaccine strategy against serogroup B meningococcal infection: from antigen discovery to clinical trials</v>
          </cell>
          <cell r="F1264">
            <v>3687024</v>
          </cell>
          <cell r="G1264">
            <v>2640000</v>
          </cell>
          <cell r="H1264">
            <v>36543</v>
          </cell>
          <cell r="I1264">
            <v>10</v>
          </cell>
          <cell r="J1264">
            <v>2</v>
          </cell>
          <cell r="K1264" t="str">
            <v>Principal Contractor</v>
          </cell>
          <cell r="L1264" t="str">
            <v>NASJONALT FOLKEHELSEINSTITUTT</v>
          </cell>
          <cell r="M1264" t="str">
            <v>Geitmyrsveien 75 Torshov</v>
          </cell>
          <cell r="N1264" t="str">
            <v>0403</v>
          </cell>
          <cell r="O1264" t="str">
            <v>OSLO</v>
          </cell>
          <cell r="P1264" t="str">
            <v>NO</v>
          </cell>
          <cell r="Q1264" t="str">
            <v>N/A</v>
          </cell>
          <cell r="R1264">
            <v>259140</v>
          </cell>
          <cell r="S1264">
            <v>129570</v>
          </cell>
          <cell r="T1264" t="str">
            <v>REC</v>
          </cell>
          <cell r="U1264" t="str">
            <v>GOV</v>
          </cell>
          <cell r="V1264" t="str">
            <v>RPU</v>
          </cell>
        </row>
        <row r="1265">
          <cell r="A1265" t="str">
            <v>QOL</v>
          </cell>
          <cell r="B1265" t="str">
            <v>QLK2-CT-1999-00359</v>
          </cell>
          <cell r="C1265" t="str">
            <v>1.1.1.-2.</v>
          </cell>
          <cell r="D1265" t="str">
            <v>Research Projects</v>
          </cell>
          <cell r="E1265" t="str">
            <v>A new vaccine strategy against serogroup B meningococcal infection: from antigen discovery to clinical trials</v>
          </cell>
          <cell r="F1265">
            <v>3687024</v>
          </cell>
          <cell r="G1265">
            <v>2640000</v>
          </cell>
          <cell r="H1265">
            <v>36543</v>
          </cell>
          <cell r="I1265">
            <v>10</v>
          </cell>
          <cell r="K1265" t="str">
            <v>Principal Contractor</v>
          </cell>
          <cell r="L1265" t="str">
            <v>RIKSHOSPITALET UNIVERSITY OF OSLO</v>
          </cell>
          <cell r="M1265" t="str">
            <v>Pilestredet 32</v>
          </cell>
          <cell r="N1265" t="str">
            <v>0027</v>
          </cell>
          <cell r="O1265" t="str">
            <v>OSLO</v>
          </cell>
          <cell r="P1265" t="str">
            <v>NO</v>
          </cell>
          <cell r="Q1265" t="str">
            <v>N/A</v>
          </cell>
          <cell r="R1265">
            <v>159700</v>
          </cell>
          <cell r="S1265">
            <v>159700</v>
          </cell>
          <cell r="T1265" t="str">
            <v>HES</v>
          </cell>
          <cell r="U1265" t="str">
            <v>GOV</v>
          </cell>
          <cell r="V1265" t="str">
            <v>HES</v>
          </cell>
        </row>
        <row r="1266">
          <cell r="A1266" t="str">
            <v>QOL</v>
          </cell>
          <cell r="B1266" t="str">
            <v>QLK2-CT-1999-00799</v>
          </cell>
          <cell r="C1266" t="str">
            <v>1.1.1.-2.</v>
          </cell>
          <cell r="D1266" t="str">
            <v>Research Projects</v>
          </cell>
          <cell r="E1266" t="str">
            <v>Intraperitoneal immunopathological reactions following vaccination of farmed fish. Studies of basic immune mechanisms</v>
          </cell>
          <cell r="F1266">
            <v>1396896</v>
          </cell>
          <cell r="G1266">
            <v>1165396</v>
          </cell>
          <cell r="H1266">
            <v>36524</v>
          </cell>
          <cell r="I1266">
            <v>5</v>
          </cell>
          <cell r="J1266">
            <v>2</v>
          </cell>
          <cell r="K1266" t="str">
            <v>Principal Contractor</v>
          </cell>
          <cell r="L1266" t="str">
            <v xml:space="preserve">ALPHARMA AS
</v>
          </cell>
          <cell r="M1266" t="str">
            <v>Skoyen, Harbitzalleen 3</v>
          </cell>
          <cell r="N1266" t="str">
            <v>0212</v>
          </cell>
          <cell r="O1266" t="str">
            <v>OSLO</v>
          </cell>
          <cell r="P1266" t="str">
            <v>NO</v>
          </cell>
          <cell r="Q1266" t="str">
            <v>N/A</v>
          </cell>
          <cell r="R1266">
            <v>463000</v>
          </cell>
          <cell r="S1266">
            <v>231500</v>
          </cell>
          <cell r="T1266" t="str">
            <v>OTH</v>
          </cell>
          <cell r="U1266" t="str">
            <v>PRC</v>
          </cell>
          <cell r="V1266" t="str">
            <v>BES</v>
          </cell>
        </row>
        <row r="1267">
          <cell r="A1267" t="str">
            <v>QOL</v>
          </cell>
          <cell r="B1267" t="str">
            <v>QLK2-CT-1999-00799</v>
          </cell>
          <cell r="C1267" t="str">
            <v>1.1.1.-2.</v>
          </cell>
          <cell r="D1267" t="str">
            <v>Research Projects</v>
          </cell>
          <cell r="E1267" t="str">
            <v>Intraperitoneal immunopathological reactions following vaccination of farmed fish. Studies of basic immune mechanisms</v>
          </cell>
          <cell r="F1267">
            <v>1396896</v>
          </cell>
          <cell r="G1267">
            <v>1165396</v>
          </cell>
          <cell r="H1267">
            <v>36524</v>
          </cell>
          <cell r="I1267">
            <v>5</v>
          </cell>
          <cell r="K1267" t="str">
            <v>Prime Contractor</v>
          </cell>
          <cell r="L1267" t="str">
            <v>NORWEGIAN SCHOOL OF VETERINARY SCIENCE</v>
          </cell>
          <cell r="M1267" t="str">
            <v>Ullevaalsveien 72</v>
          </cell>
          <cell r="N1267" t="str">
            <v>0033</v>
          </cell>
          <cell r="O1267" t="str">
            <v>OSLO</v>
          </cell>
          <cell r="P1267" t="str">
            <v>NO</v>
          </cell>
          <cell r="Q1267" t="str">
            <v>N/A</v>
          </cell>
          <cell r="R1267">
            <v>264500</v>
          </cell>
          <cell r="S1267">
            <v>264500</v>
          </cell>
          <cell r="T1267" t="str">
            <v>HES</v>
          </cell>
          <cell r="U1267" t="str">
            <v>GOV</v>
          </cell>
          <cell r="V1267" t="str">
            <v>HES</v>
          </cell>
        </row>
        <row r="1268">
          <cell r="A1268" t="str">
            <v>QOL</v>
          </cell>
          <cell r="B1268" t="str">
            <v>QLK2-CT-1999-01093</v>
          </cell>
          <cell r="C1268" t="str">
            <v>1.1.1.-2.</v>
          </cell>
          <cell r="D1268" t="str">
            <v>Research Projects</v>
          </cell>
          <cell r="E1268" t="str">
            <v>A cluster for tuberculosis vaccine development</v>
          </cell>
          <cell r="F1268">
            <v>7634119</v>
          </cell>
          <cell r="G1268">
            <v>4999996</v>
          </cell>
          <cell r="H1268">
            <v>36543</v>
          </cell>
          <cell r="I1268">
            <v>30</v>
          </cell>
          <cell r="J1268">
            <v>1</v>
          </cell>
          <cell r="K1268" t="str">
            <v>Principal Contractor</v>
          </cell>
          <cell r="L1268" t="str">
            <v xml:space="preserve">University of Bergen </v>
          </cell>
          <cell r="M1268" t="str">
            <v>Prof. Keysersgt. 8</v>
          </cell>
          <cell r="N1268" t="str">
            <v>5020</v>
          </cell>
          <cell r="O1268" t="str">
            <v>BERGEN</v>
          </cell>
          <cell r="P1268" t="str">
            <v>NO</v>
          </cell>
          <cell r="Q1268" t="str">
            <v>N/A</v>
          </cell>
          <cell r="R1268">
            <v>0</v>
          </cell>
          <cell r="S1268">
            <v>0</v>
          </cell>
          <cell r="T1268" t="str">
            <v>HES</v>
          </cell>
          <cell r="U1268" t="str">
            <v>GOV</v>
          </cell>
          <cell r="V1268" t="str">
            <v>HES</v>
          </cell>
        </row>
        <row r="1269">
          <cell r="A1269" t="str">
            <v>QOL</v>
          </cell>
          <cell r="B1269" t="str">
            <v>QLK2-CT-2000-00336</v>
          </cell>
          <cell r="C1269" t="str">
            <v>1.1.1.-2.</v>
          </cell>
          <cell r="D1269" t="str">
            <v>Research Projects</v>
          </cell>
          <cell r="E1269" t="str">
            <v>Towards control of septic shock induced by gram-_x000D_
positive bacteria: host pathogen interactions</v>
          </cell>
          <cell r="F1269">
            <v>1766870</v>
          </cell>
          <cell r="G1269">
            <v>1300000</v>
          </cell>
          <cell r="H1269">
            <v>36888</v>
          </cell>
          <cell r="I1269">
            <v>7</v>
          </cell>
          <cell r="J1269">
            <v>2</v>
          </cell>
          <cell r="K1269" t="str">
            <v>Prime Contractor</v>
          </cell>
          <cell r="L1269" t="str">
            <v>NTNU</v>
          </cell>
          <cell r="M1269" t="str">
            <v>Gloeshaugen</v>
          </cell>
          <cell r="N1269" t="str">
            <v>7491</v>
          </cell>
          <cell r="O1269" t="str">
            <v>TRONDHEIM</v>
          </cell>
          <cell r="P1269" t="str">
            <v>NO</v>
          </cell>
          <cell r="R1269">
            <v>546769</v>
          </cell>
          <cell r="S1269">
            <v>546769</v>
          </cell>
          <cell r="T1269" t="str">
            <v>HES</v>
          </cell>
          <cell r="U1269" t="str">
            <v>GOV</v>
          </cell>
          <cell r="V1269" t="str">
            <v>HES</v>
          </cell>
        </row>
        <row r="1270">
          <cell r="A1270" t="str">
            <v>QOL</v>
          </cell>
          <cell r="B1270" t="str">
            <v>QLK2-CT-2000-00336</v>
          </cell>
          <cell r="C1270" t="str">
            <v>1.1.1.-2.</v>
          </cell>
          <cell r="D1270" t="str">
            <v>Research Projects</v>
          </cell>
          <cell r="E1270" t="str">
            <v>Towards control of septic shock induced by gram-_x000D_
positive bacteria: host pathogen interactions</v>
          </cell>
          <cell r="F1270">
            <v>1766870</v>
          </cell>
          <cell r="G1270">
            <v>1300000</v>
          </cell>
          <cell r="H1270">
            <v>36888</v>
          </cell>
          <cell r="I1270">
            <v>7</v>
          </cell>
          <cell r="K1270" t="str">
            <v>Principal Contractor</v>
          </cell>
          <cell r="L1270" t="str">
            <v>PRONOVA BIOMEDICAL A.S.</v>
          </cell>
          <cell r="M1270" t="str">
            <v>Gaustadalleen 21</v>
          </cell>
          <cell r="N1270" t="str">
            <v>0349</v>
          </cell>
          <cell r="O1270" t="str">
            <v>OSLO</v>
          </cell>
          <cell r="P1270" t="str">
            <v>NO</v>
          </cell>
          <cell r="Q1270" t="str">
            <v>N/A</v>
          </cell>
          <cell r="R1270">
            <v>142419</v>
          </cell>
          <cell r="S1270">
            <v>71209</v>
          </cell>
          <cell r="T1270" t="str">
            <v>OTH</v>
          </cell>
          <cell r="U1270" t="str">
            <v>PUC</v>
          </cell>
          <cell r="V1270" t="str">
            <v>PUS</v>
          </cell>
        </row>
        <row r="1271">
          <cell r="A1271" t="str">
            <v>QOL</v>
          </cell>
          <cell r="B1271" t="str">
            <v>QLK2-CT-2000-00411</v>
          </cell>
          <cell r="C1271" t="str">
            <v>1.1.1.-2.</v>
          </cell>
          <cell r="D1271" t="str">
            <v>Research Projects</v>
          </cell>
          <cell r="E1271" t="str">
            <v>Development of Antimicrobial Peptides as Novel Anti-Infective Drugs</v>
          </cell>
          <cell r="F1271">
            <v>2100626</v>
          </cell>
          <cell r="G1271">
            <v>1749926</v>
          </cell>
          <cell r="H1271">
            <v>36766</v>
          </cell>
          <cell r="I1271">
            <v>7</v>
          </cell>
          <cell r="J1271">
            <v>1</v>
          </cell>
          <cell r="K1271" t="str">
            <v>Principal Contractor</v>
          </cell>
          <cell r="L1271" t="str">
            <v>NORGES LANDBRUKSHOGSKOLE - NLH</v>
          </cell>
          <cell r="M1271" t="str">
            <v>Kirkeveien 1</v>
          </cell>
          <cell r="N1271" t="str">
            <v>1432</v>
          </cell>
          <cell r="O1271" t="str">
            <v>AAS</v>
          </cell>
          <cell r="P1271" t="str">
            <v>NO</v>
          </cell>
          <cell r="Q1271" t="str">
            <v>N/A</v>
          </cell>
          <cell r="R1271">
            <v>268396</v>
          </cell>
          <cell r="S1271">
            <v>268396</v>
          </cell>
          <cell r="T1271" t="str">
            <v>HES</v>
          </cell>
          <cell r="U1271" t="str">
            <v>GOV</v>
          </cell>
          <cell r="V1271" t="str">
            <v>HES</v>
          </cell>
        </row>
        <row r="1272">
          <cell r="A1272" t="str">
            <v>QOL</v>
          </cell>
          <cell r="B1272" t="str">
            <v>QLK2-CT-2000-00634</v>
          </cell>
          <cell r="C1272" t="str">
            <v>1.1.1.-2.</v>
          </cell>
          <cell r="D1272" t="str">
            <v>Research Projects</v>
          </cell>
          <cell r="E1272" t="str">
            <v>REPLICATION INITIATION PROTEINS AS NEW TARGETS FOR_x000D_
BACTERIAL GROWTH INHIBITION</v>
          </cell>
          <cell r="F1272">
            <v>2864295</v>
          </cell>
          <cell r="G1272">
            <v>2009999</v>
          </cell>
          <cell r="H1272">
            <v>36766</v>
          </cell>
          <cell r="I1272">
            <v>8</v>
          </cell>
          <cell r="J1272">
            <v>1</v>
          </cell>
          <cell r="K1272" t="str">
            <v>Principal Contractor</v>
          </cell>
          <cell r="L1272" t="str">
            <v xml:space="preserve">INSTITUTE FOR CANCER RESEARCH
</v>
          </cell>
          <cell r="M1272" t="str">
            <v>Ullernchausseen 70</v>
          </cell>
          <cell r="N1272" t="str">
            <v>0310</v>
          </cell>
          <cell r="O1272" t="str">
            <v>OSLO</v>
          </cell>
          <cell r="P1272" t="str">
            <v>NO</v>
          </cell>
          <cell r="Q1272" t="str">
            <v>N/A</v>
          </cell>
          <cell r="R1272">
            <v>231126</v>
          </cell>
          <cell r="S1272">
            <v>231126</v>
          </cell>
          <cell r="T1272" t="str">
            <v>REC</v>
          </cell>
          <cell r="U1272" t="str">
            <v>PNP</v>
          </cell>
          <cell r="V1272" t="str">
            <v>RPN</v>
          </cell>
        </row>
        <row r="1273">
          <cell r="A1273" t="str">
            <v>QOL</v>
          </cell>
          <cell r="B1273" t="str">
            <v>QLK2-CT-2000-00809</v>
          </cell>
          <cell r="C1273" t="str">
            <v>1.1.1.-2.</v>
          </cell>
          <cell r="D1273" t="str">
            <v>Research Projects</v>
          </cell>
          <cell r="E1273" t="str">
            <v>SEA-LICE RESISTANCE TO CHEMOTHERAPEUTANTS_x000D_
diagnosis, mechanisms, dynamics and control</v>
          </cell>
          <cell r="F1273">
            <v>1327229</v>
          </cell>
          <cell r="G1273">
            <v>900000</v>
          </cell>
          <cell r="H1273">
            <v>36887</v>
          </cell>
          <cell r="I1273">
            <v>7</v>
          </cell>
          <cell r="J1273">
            <v>3</v>
          </cell>
          <cell r="K1273" t="str">
            <v>Principal Contractor</v>
          </cell>
          <cell r="L1273" t="str">
            <v>HYDRO SEAFOOD AS</v>
          </cell>
          <cell r="M1273" t="str">
            <v>Dreggen</v>
          </cell>
          <cell r="N1273" t="str">
            <v>5835</v>
          </cell>
          <cell r="O1273" t="str">
            <v>BERGEN</v>
          </cell>
          <cell r="P1273" t="str">
            <v>NO</v>
          </cell>
          <cell r="R1273">
            <v>60001</v>
          </cell>
          <cell r="S1273">
            <v>30000</v>
          </cell>
          <cell r="T1273" t="str">
            <v>OTH</v>
          </cell>
          <cell r="U1273" t="str">
            <v>PRC</v>
          </cell>
          <cell r="V1273" t="str">
            <v>BES</v>
          </cell>
        </row>
        <row r="1274">
          <cell r="A1274" t="str">
            <v>QOL</v>
          </cell>
          <cell r="B1274" t="str">
            <v>QLK2-CT-2000-00809</v>
          </cell>
          <cell r="C1274" t="str">
            <v>1.1.1.-2.</v>
          </cell>
          <cell r="D1274" t="str">
            <v>Research Projects</v>
          </cell>
          <cell r="E1274" t="str">
            <v>SEA-LICE RESISTANCE TO CHEMOTHERAPEUTANTS_x000D_
diagnosis, mechanisms, dynamics and control</v>
          </cell>
          <cell r="F1274">
            <v>1327229</v>
          </cell>
          <cell r="G1274">
            <v>900000</v>
          </cell>
          <cell r="H1274">
            <v>36887</v>
          </cell>
          <cell r="I1274">
            <v>7</v>
          </cell>
          <cell r="K1274" t="str">
            <v>Principal Contractor</v>
          </cell>
          <cell r="L1274" t="str">
            <v>MARINE HARVEST NORWAY LTD.</v>
          </cell>
          <cell r="M1274" t="str">
            <v>Dreggen,</v>
          </cell>
          <cell r="N1274" t="str">
            <v>5835</v>
          </cell>
          <cell r="O1274" t="str">
            <v>BERGEN</v>
          </cell>
          <cell r="P1274" t="str">
            <v>NO</v>
          </cell>
          <cell r="R1274">
            <v>60001</v>
          </cell>
          <cell r="S1274">
            <v>30000</v>
          </cell>
          <cell r="T1274" t="str">
            <v>OTH</v>
          </cell>
          <cell r="U1274" t="str">
            <v>PRC</v>
          </cell>
          <cell r="V1274" t="str">
            <v>BES</v>
          </cell>
        </row>
        <row r="1275">
          <cell r="A1275" t="str">
            <v>QOL</v>
          </cell>
          <cell r="B1275" t="str">
            <v>QLK2-CT-2000-00809</v>
          </cell>
          <cell r="C1275" t="str">
            <v>1.1.1.-2.</v>
          </cell>
          <cell r="D1275" t="str">
            <v>Research Projects</v>
          </cell>
          <cell r="E1275" t="str">
            <v>SEA-LICE RESISTANCE TO CHEMOTHERAPEUTANTS_x000D_
diagnosis, mechanisms, dynamics and control</v>
          </cell>
          <cell r="F1275">
            <v>1327229</v>
          </cell>
          <cell r="G1275">
            <v>900000</v>
          </cell>
          <cell r="H1275">
            <v>36887</v>
          </cell>
          <cell r="I1275">
            <v>7</v>
          </cell>
          <cell r="K1275" t="str">
            <v>Prime Contractor</v>
          </cell>
          <cell r="L1275" t="str">
            <v>NORWEGIAN SCHOOL OF VETERINARY SCIENCE</v>
          </cell>
          <cell r="M1275" t="str">
            <v>Ullevaalsveien 72</v>
          </cell>
          <cell r="N1275" t="str">
            <v>0033</v>
          </cell>
          <cell r="O1275" t="str">
            <v>OSLO</v>
          </cell>
          <cell r="P1275" t="str">
            <v>NO</v>
          </cell>
          <cell r="Q1275" t="str">
            <v>N/A</v>
          </cell>
          <cell r="R1275">
            <v>323000</v>
          </cell>
          <cell r="S1275">
            <v>323000</v>
          </cell>
          <cell r="T1275" t="str">
            <v>HES</v>
          </cell>
          <cell r="U1275" t="str">
            <v>GOV</v>
          </cell>
          <cell r="V1275" t="str">
            <v>HES</v>
          </cell>
        </row>
        <row r="1276">
          <cell r="A1276" t="str">
            <v>QOL</v>
          </cell>
          <cell r="B1276" t="str">
            <v>QLK2-CT-2000-01076</v>
          </cell>
          <cell r="C1276" t="str">
            <v>1.1.1.-2.</v>
          </cell>
          <cell r="D1276" t="str">
            <v>Research Projects</v>
          </cell>
          <cell r="E1276" t="str">
            <v>Stimulation of fish larval defence mechanisms _x000D_
against infectious diseases</v>
          </cell>
          <cell r="F1276">
            <v>1236475</v>
          </cell>
          <cell r="G1276">
            <v>999977</v>
          </cell>
          <cell r="H1276">
            <v>36915</v>
          </cell>
          <cell r="I1276">
            <v>5</v>
          </cell>
          <cell r="J1276">
            <v>1</v>
          </cell>
          <cell r="K1276" t="str">
            <v>Prime+J1494 Contractor</v>
          </cell>
          <cell r="L1276" t="str">
            <v>University of Tromsoe</v>
          </cell>
          <cell r="N1276" t="str">
            <v>9037</v>
          </cell>
          <cell r="O1276" t="str">
            <v>TROMSOE</v>
          </cell>
          <cell r="P1276" t="str">
            <v>NO</v>
          </cell>
          <cell r="Q1276" t="str">
            <v>N/A</v>
          </cell>
          <cell r="R1276">
            <v>241874</v>
          </cell>
          <cell r="S1276">
            <v>241874</v>
          </cell>
          <cell r="T1276" t="str">
            <v>HES</v>
          </cell>
          <cell r="U1276" t="str">
            <v>GOV</v>
          </cell>
          <cell r="V1276" t="str">
            <v>HES</v>
          </cell>
        </row>
        <row r="1277">
          <cell r="A1277" t="str">
            <v>QOL</v>
          </cell>
          <cell r="B1277" t="str">
            <v>QLK2-CT-2001-00844</v>
          </cell>
          <cell r="C1277" t="str">
            <v>1.1.1.-2.</v>
          </cell>
          <cell r="D1277" t="str">
            <v>Research Projects</v>
          </cell>
          <cell r="E1277" t="str">
            <v>Infectious Salmon Anaemia - Development and Standardisation of Diagnostic Methods to detect ISAV and Aspects of the Epidemiology of ISA (ISA)</v>
          </cell>
          <cell r="F1277">
            <v>1823189</v>
          </cell>
          <cell r="G1277">
            <v>1156576</v>
          </cell>
          <cell r="H1277">
            <v>37235</v>
          </cell>
          <cell r="I1277">
            <v>8</v>
          </cell>
          <cell r="J1277">
            <v>2</v>
          </cell>
          <cell r="K1277" t="str">
            <v>Principal Contractor</v>
          </cell>
          <cell r="L1277" t="str">
            <v>NORWEGIAN SCHOOL OF VETERINARY SCIENCE</v>
          </cell>
          <cell r="M1277" t="str">
            <v>Ullevaalsveien 72</v>
          </cell>
          <cell r="N1277" t="str">
            <v>0033</v>
          </cell>
          <cell r="O1277" t="str">
            <v>OSLO</v>
          </cell>
          <cell r="P1277" t="str">
            <v>NO</v>
          </cell>
          <cell r="Q1277" t="str">
            <v>N/A</v>
          </cell>
          <cell r="R1277">
            <v>0</v>
          </cell>
          <cell r="S1277">
            <v>0</v>
          </cell>
          <cell r="T1277" t="str">
            <v>HES</v>
          </cell>
          <cell r="U1277" t="str">
            <v>GOV</v>
          </cell>
          <cell r="V1277" t="str">
            <v>HES</v>
          </cell>
        </row>
        <row r="1278">
          <cell r="A1278" t="str">
            <v>QOL</v>
          </cell>
          <cell r="B1278" t="str">
            <v>QLK2-CT-2001-00844</v>
          </cell>
          <cell r="C1278" t="str">
            <v>1.1.1.-2.</v>
          </cell>
          <cell r="D1278" t="str">
            <v>Research Projects</v>
          </cell>
          <cell r="E1278" t="str">
            <v>Infectious Salmon Anaemia - Development and Standardisation of Diagnostic Methods to detect ISAV and Aspects of the Epidemiology of ISA (ISA)</v>
          </cell>
          <cell r="F1278">
            <v>1823189</v>
          </cell>
          <cell r="G1278">
            <v>1156576</v>
          </cell>
          <cell r="H1278">
            <v>37235</v>
          </cell>
          <cell r="I1278">
            <v>8</v>
          </cell>
          <cell r="K1278" t="str">
            <v>Principal Contractor</v>
          </cell>
          <cell r="L1278" t="str">
            <v xml:space="preserve">University of Bergen </v>
          </cell>
          <cell r="M1278" t="str">
            <v>Prof. Keysersgt. 8</v>
          </cell>
          <cell r="N1278" t="str">
            <v>5020</v>
          </cell>
          <cell r="O1278" t="str">
            <v>BERGEN</v>
          </cell>
          <cell r="P1278" t="str">
            <v>NO</v>
          </cell>
          <cell r="Q1278" t="str">
            <v>N/A</v>
          </cell>
          <cell r="R1278">
            <v>0</v>
          </cell>
          <cell r="S1278">
            <v>0</v>
          </cell>
          <cell r="T1278" t="str">
            <v>HES</v>
          </cell>
          <cell r="U1278" t="str">
            <v>GOV</v>
          </cell>
          <cell r="V1278" t="str">
            <v>HES</v>
          </cell>
        </row>
        <row r="1279">
          <cell r="A1279" t="str">
            <v>QOL</v>
          </cell>
          <cell r="B1279" t="str">
            <v>QLK2-CT-2001-00970</v>
          </cell>
          <cell r="C1279" t="str">
            <v>1.1.1.-2.</v>
          </cell>
          <cell r="D1279" t="str">
            <v>Research Projects</v>
          </cell>
          <cell r="E1279" t="str">
            <v>Diagnoses, pathogeneses and epidemiologies of salmonid alphavirus diseases (SPD/SD DIAGNOSIS)</v>
          </cell>
          <cell r="F1279">
            <v>1588624</v>
          </cell>
          <cell r="G1279">
            <v>1219016</v>
          </cell>
          <cell r="H1279">
            <v>37204</v>
          </cell>
          <cell r="I1279">
            <v>7</v>
          </cell>
          <cell r="J1279">
            <v>2</v>
          </cell>
          <cell r="K1279" t="str">
            <v>Principal Contractor</v>
          </cell>
          <cell r="L1279" t="str">
            <v>INTERVET NORBIO AS</v>
          </cell>
          <cell r="M1279" t="str">
            <v>Thormoehlensgate 55</v>
          </cell>
          <cell r="N1279" t="str">
            <v>5008</v>
          </cell>
          <cell r="O1279" t="str">
            <v>BERGEN</v>
          </cell>
          <cell r="P1279" t="str">
            <v>NO</v>
          </cell>
          <cell r="Q1279" t="str">
            <v>N/A</v>
          </cell>
          <cell r="R1279">
            <v>262147</v>
          </cell>
          <cell r="S1279">
            <v>131073</v>
          </cell>
          <cell r="T1279" t="str">
            <v>IND</v>
          </cell>
          <cell r="U1279" t="str">
            <v>PRC</v>
          </cell>
          <cell r="V1279" t="str">
            <v>BES</v>
          </cell>
        </row>
        <row r="1280">
          <cell r="A1280" t="str">
            <v>QOL</v>
          </cell>
          <cell r="B1280" t="str">
            <v>QLK2-CT-2001-00970</v>
          </cell>
          <cell r="C1280" t="str">
            <v>1.1.1.-2.</v>
          </cell>
          <cell r="D1280" t="str">
            <v>Research Projects</v>
          </cell>
          <cell r="E1280" t="str">
            <v>Diagnoses, pathogeneses and epidemiologies of salmonid alphavirus diseases (SPD/SD DIAGNOSIS)</v>
          </cell>
          <cell r="F1280">
            <v>1588624</v>
          </cell>
          <cell r="G1280">
            <v>1219016</v>
          </cell>
          <cell r="H1280">
            <v>37204</v>
          </cell>
          <cell r="I1280">
            <v>7</v>
          </cell>
          <cell r="K1280" t="str">
            <v>Principal Contractor</v>
          </cell>
          <cell r="L1280" t="str">
            <v>NORWEGIAN SCHOOL OF VETERINARY SCIENCE</v>
          </cell>
          <cell r="M1280" t="str">
            <v>Ullevaalsveien 72</v>
          </cell>
          <cell r="N1280" t="str">
            <v>0033</v>
          </cell>
          <cell r="O1280" t="str">
            <v>OSLO</v>
          </cell>
          <cell r="P1280" t="str">
            <v>NO</v>
          </cell>
          <cell r="Q1280" t="str">
            <v>N/A</v>
          </cell>
          <cell r="R1280">
            <v>313649</v>
          </cell>
          <cell r="S1280">
            <v>313649</v>
          </cell>
          <cell r="T1280" t="str">
            <v>HES</v>
          </cell>
          <cell r="U1280" t="str">
            <v>GOV</v>
          </cell>
          <cell r="V1280" t="str">
            <v>HES</v>
          </cell>
        </row>
        <row r="1281">
          <cell r="A1281" t="str">
            <v>QOL</v>
          </cell>
          <cell r="B1281" t="str">
            <v>QLK2-CT-2001-01165</v>
          </cell>
          <cell r="C1281" t="str">
            <v>1.1.1.-2.</v>
          </cell>
          <cell r="D1281" t="str">
            <v>Concerted Actions</v>
          </cell>
          <cell r="E1281" t="str">
            <v>The European Network for Vertically Acquired Hepatitis C Virus Infection (EPHN)</v>
          </cell>
          <cell r="F1281">
            <v>500000</v>
          </cell>
          <cell r="G1281">
            <v>500000</v>
          </cell>
          <cell r="H1281">
            <v>37113</v>
          </cell>
          <cell r="I1281">
            <v>38</v>
          </cell>
          <cell r="J1281">
            <v>1</v>
          </cell>
          <cell r="K1281" t="str">
            <v>Member</v>
          </cell>
          <cell r="L1281" t="str">
            <v>CENTRAL HOSITAL  AKERSHUS</v>
          </cell>
          <cell r="N1281" t="str">
            <v>1474</v>
          </cell>
          <cell r="O1281" t="str">
            <v>NORDBYHAGEN</v>
          </cell>
          <cell r="P1281" t="str">
            <v>NO</v>
          </cell>
          <cell r="R1281">
            <v>2800</v>
          </cell>
          <cell r="S1281">
            <v>2800</v>
          </cell>
          <cell r="T1281" t="str">
            <v>OTH</v>
          </cell>
          <cell r="U1281" t="str">
            <v>GOV</v>
          </cell>
          <cell r="V1281" t="str">
            <v>PUS</v>
          </cell>
        </row>
        <row r="1282">
          <cell r="A1282" t="str">
            <v>QOL</v>
          </cell>
          <cell r="B1282" t="str">
            <v>QLK2-CT-2001-01267</v>
          </cell>
          <cell r="C1282" t="str">
            <v>1.1.1.-2.</v>
          </cell>
          <cell r="D1282" t="str">
            <v>Concerted Actions</v>
          </cell>
          <cell r="E1282" t="str">
            <v>Pathology and Ecology of the Genus Clostridium in Humans, Animals and Foodstuffs: Identification, Epidemiology and Prophylaxis (GENUS CLOSTRIDIUM)</v>
          </cell>
          <cell r="F1282">
            <v>390000</v>
          </cell>
          <cell r="G1282">
            <v>387480</v>
          </cell>
          <cell r="H1282">
            <v>37113</v>
          </cell>
          <cell r="I1282">
            <v>28</v>
          </cell>
          <cell r="J1282">
            <v>2</v>
          </cell>
          <cell r="K1282" t="str">
            <v>Member</v>
          </cell>
          <cell r="L1282" t="str">
            <v>NATIONAL VETERINARY INSTITUTE</v>
          </cell>
          <cell r="M1282" t="str">
            <v>Ullevaalsveien 68</v>
          </cell>
          <cell r="N1282" t="str">
            <v>0033</v>
          </cell>
          <cell r="O1282" t="str">
            <v>OSLO</v>
          </cell>
          <cell r="P1282" t="str">
            <v>NO</v>
          </cell>
          <cell r="Q1282" t="str">
            <v>N/A</v>
          </cell>
          <cell r="R1282">
            <v>1980</v>
          </cell>
          <cell r="S1282">
            <v>1980</v>
          </cell>
          <cell r="T1282" t="str">
            <v>REC</v>
          </cell>
          <cell r="U1282" t="str">
            <v>GOV</v>
          </cell>
          <cell r="V1282" t="str">
            <v>RPU</v>
          </cell>
        </row>
        <row r="1283">
          <cell r="A1283" t="str">
            <v>QOL</v>
          </cell>
          <cell r="B1283" t="str">
            <v>QLK2-CT-2001-01267</v>
          </cell>
          <cell r="C1283" t="str">
            <v>1.1.1.-2.</v>
          </cell>
          <cell r="D1283" t="str">
            <v>Concerted Actions</v>
          </cell>
          <cell r="E1283" t="str">
            <v>Pathology and Ecology of the Genus Clostridium in Humans, Animals and Foodstuffs: Identification, Epidemiology and Prophylaxis (GENUS CLOSTRIDIUM)</v>
          </cell>
          <cell r="F1283">
            <v>390000</v>
          </cell>
          <cell r="G1283">
            <v>387480</v>
          </cell>
          <cell r="H1283">
            <v>37113</v>
          </cell>
          <cell r="I1283">
            <v>28</v>
          </cell>
          <cell r="K1283" t="str">
            <v>Member</v>
          </cell>
          <cell r="L1283" t="str">
            <v>NORWEGIAN SCHOOL OF VETERINARY SCIENCE</v>
          </cell>
          <cell r="M1283" t="str">
            <v>Ullevaalsveien 72</v>
          </cell>
          <cell r="N1283" t="str">
            <v>0033</v>
          </cell>
          <cell r="O1283" t="str">
            <v>OSLO</v>
          </cell>
          <cell r="P1283" t="str">
            <v>NO</v>
          </cell>
          <cell r="Q1283" t="str">
            <v>N/A</v>
          </cell>
          <cell r="R1283">
            <v>33180</v>
          </cell>
          <cell r="S1283">
            <v>33180</v>
          </cell>
          <cell r="T1283" t="str">
            <v>HES</v>
          </cell>
          <cell r="U1283" t="str">
            <v>GOV</v>
          </cell>
          <cell r="V1283" t="str">
            <v>HES</v>
          </cell>
        </row>
        <row r="1284">
          <cell r="A1284" t="str">
            <v>QOL</v>
          </cell>
          <cell r="B1284" t="str">
            <v>QLK2-CT-2001-01344</v>
          </cell>
          <cell r="C1284" t="str">
            <v>1.1.1.-2.</v>
          </cell>
          <cell r="D1284" t="str">
            <v>Research Projects</v>
          </cell>
          <cell r="E1284" t="str">
            <v>Strategy to Control SPREAD OF HIV Drug Resistance (SPREAD)</v>
          </cell>
          <cell r="F1284">
            <v>1529095</v>
          </cell>
          <cell r="G1284">
            <v>1499995</v>
          </cell>
          <cell r="H1284">
            <v>37229</v>
          </cell>
          <cell r="I1284">
            <v>19</v>
          </cell>
          <cell r="J1284">
            <v>1</v>
          </cell>
          <cell r="K1284" t="str">
            <v>Member</v>
          </cell>
          <cell r="L1284" t="str">
            <v>NASJONALT FOLKEHELSEINSTITUTT</v>
          </cell>
          <cell r="M1284" t="str">
            <v>Geitmyrsveien 75 Torshov</v>
          </cell>
          <cell r="N1284" t="str">
            <v>0403</v>
          </cell>
          <cell r="O1284" t="str">
            <v>OSLO</v>
          </cell>
          <cell r="P1284" t="str">
            <v>NO</v>
          </cell>
          <cell r="Q1284" t="str">
            <v>N/A</v>
          </cell>
          <cell r="R1284">
            <v>22800</v>
          </cell>
          <cell r="S1284">
            <v>11400</v>
          </cell>
          <cell r="T1284" t="str">
            <v>REC</v>
          </cell>
          <cell r="U1284" t="str">
            <v>GOV</v>
          </cell>
          <cell r="V1284" t="str">
            <v>RPU</v>
          </cell>
        </row>
        <row r="1285">
          <cell r="A1285" t="str">
            <v>QOL</v>
          </cell>
          <cell r="B1285" t="str">
            <v>QLK2-CT-2001-01436</v>
          </cell>
          <cell r="C1285" t="str">
            <v>1.1.1.-2.</v>
          </cell>
          <cell r="D1285" t="str">
            <v>Research Projects</v>
          </cell>
          <cell r="E1285" t="str">
            <v>Impact of meningococcal epidemiology and population biology on public health in Europe (EU-MENNET)</v>
          </cell>
          <cell r="F1285">
            <v>2065473</v>
          </cell>
          <cell r="G1285">
            <v>1899998</v>
          </cell>
          <cell r="H1285">
            <v>37113</v>
          </cell>
          <cell r="I1285">
            <v>10</v>
          </cell>
          <cell r="J1285">
            <v>1</v>
          </cell>
          <cell r="K1285" t="str">
            <v>Principal Contractor</v>
          </cell>
          <cell r="L1285" t="str">
            <v>NASJONALT FOLKEHELSEINSTITUTT</v>
          </cell>
          <cell r="M1285" t="str">
            <v>Geitmyrsveien 75 Torshov</v>
          </cell>
          <cell r="N1285" t="str">
            <v>0403</v>
          </cell>
          <cell r="O1285" t="str">
            <v>OSLO</v>
          </cell>
          <cell r="P1285" t="str">
            <v>NO</v>
          </cell>
          <cell r="Q1285" t="str">
            <v>N/A</v>
          </cell>
          <cell r="R1285">
            <v>330950</v>
          </cell>
          <cell r="S1285">
            <v>165475</v>
          </cell>
          <cell r="T1285" t="str">
            <v>REC</v>
          </cell>
          <cell r="U1285" t="str">
            <v>GOV</v>
          </cell>
          <cell r="V1285" t="str">
            <v>RPU</v>
          </cell>
        </row>
        <row r="1286">
          <cell r="A1286" t="str">
            <v>QOL</v>
          </cell>
          <cell r="B1286" t="str">
            <v>QLK2-CT-2001-01631</v>
          </cell>
          <cell r="C1286" t="str">
            <v>1.1.1.-2.</v>
          </cell>
          <cell r="D1286" t="str">
            <v>Research Projects</v>
          </cell>
          <cell r="E1286" t="str">
            <v>The Genetic Basis of Gyrodactylus salaris Resistance in Atlantic salmon (SALMO SALAR)</v>
          </cell>
          <cell r="F1286">
            <v>1452318</v>
          </cell>
          <cell r="G1286">
            <v>1085333</v>
          </cell>
          <cell r="H1286">
            <v>37113</v>
          </cell>
          <cell r="I1286">
            <v>5</v>
          </cell>
          <cell r="J1286">
            <v>1</v>
          </cell>
          <cell r="K1286" t="str">
            <v>Principal Contractor</v>
          </cell>
          <cell r="L1286" t="str">
            <v>NATIONAL VETERINARY INSTITUTE</v>
          </cell>
          <cell r="M1286" t="str">
            <v>Ullevaalsveien 68</v>
          </cell>
          <cell r="N1286" t="str">
            <v>0033</v>
          </cell>
          <cell r="O1286" t="str">
            <v>OSLO</v>
          </cell>
          <cell r="P1286" t="str">
            <v>NO</v>
          </cell>
          <cell r="Q1286" t="str">
            <v>N/A</v>
          </cell>
          <cell r="R1286">
            <v>362534</v>
          </cell>
          <cell r="S1286">
            <v>181267</v>
          </cell>
          <cell r="T1286" t="str">
            <v>REC</v>
          </cell>
          <cell r="U1286" t="str">
            <v>GOV</v>
          </cell>
          <cell r="V1286" t="str">
            <v>RPU</v>
          </cell>
        </row>
        <row r="1287">
          <cell r="A1287" t="str">
            <v>QOL</v>
          </cell>
          <cell r="B1287" t="str">
            <v>QLK2-CT-2001-01632</v>
          </cell>
          <cell r="C1287" t="str">
            <v>1.1.1.-2.</v>
          </cell>
          <cell r="D1287" t="str">
            <v>Concerted Actions</v>
          </cell>
          <cell r="E1287" t="str">
            <v>Enhanced Laboratory Surveillance of Measles</v>
          </cell>
          <cell r="F1287">
            <v>597653</v>
          </cell>
          <cell r="G1287">
            <v>591653</v>
          </cell>
          <cell r="H1287">
            <v>37235</v>
          </cell>
          <cell r="I1287">
            <v>11</v>
          </cell>
          <cell r="J1287">
            <v>1</v>
          </cell>
          <cell r="K1287" t="str">
            <v>Member</v>
          </cell>
          <cell r="L1287" t="str">
            <v>NASJONALT FOLKEHELSEINSTITUTT</v>
          </cell>
          <cell r="M1287" t="str">
            <v>Geitmyrsveien 75 Torshov</v>
          </cell>
          <cell r="N1287" t="str">
            <v>0403</v>
          </cell>
          <cell r="O1287" t="str">
            <v>OSLO</v>
          </cell>
          <cell r="P1287" t="str">
            <v>NO</v>
          </cell>
          <cell r="Q1287" t="str">
            <v>N/A</v>
          </cell>
          <cell r="R1287">
            <v>6000</v>
          </cell>
          <cell r="S1287">
            <v>6000</v>
          </cell>
          <cell r="T1287" t="str">
            <v>REC</v>
          </cell>
          <cell r="U1287" t="str">
            <v>GOV</v>
          </cell>
          <cell r="V1287" t="str">
            <v>RPU</v>
          </cell>
        </row>
        <row r="1288">
          <cell r="A1288" t="str">
            <v>QOL</v>
          </cell>
          <cell r="B1288" t="str">
            <v>QLK2-CT-2001-01786</v>
          </cell>
          <cell r="C1288" t="str">
            <v>1.1.1.-2.</v>
          </cell>
          <cell r="D1288" t="str">
            <v>Research Projects</v>
          </cell>
          <cell r="E1288" t="str">
            <v>Preparing for an influenza pandemic (FLUPAN)</v>
          </cell>
          <cell r="F1288">
            <v>2435150</v>
          </cell>
          <cell r="G1288">
            <v>2100562</v>
          </cell>
          <cell r="H1288">
            <v>37113</v>
          </cell>
          <cell r="I1288">
            <v>7</v>
          </cell>
          <cell r="J1288">
            <v>1</v>
          </cell>
          <cell r="K1288" t="str">
            <v>Principal Contractor</v>
          </cell>
          <cell r="L1288" t="str">
            <v xml:space="preserve">University of Bergen </v>
          </cell>
          <cell r="M1288" t="str">
            <v>Prof. Keysersgt. 8</v>
          </cell>
          <cell r="N1288" t="str">
            <v>5020</v>
          </cell>
          <cell r="O1288" t="str">
            <v>BERGEN</v>
          </cell>
          <cell r="P1288" t="str">
            <v>NO</v>
          </cell>
          <cell r="Q1288" t="str">
            <v>N/A</v>
          </cell>
          <cell r="R1288">
            <v>360824</v>
          </cell>
          <cell r="S1288">
            <v>360824</v>
          </cell>
          <cell r="T1288" t="str">
            <v>HES</v>
          </cell>
          <cell r="U1288" t="str">
            <v>GOV</v>
          </cell>
          <cell r="V1288" t="str">
            <v>HES</v>
          </cell>
        </row>
        <row r="1289">
          <cell r="A1289" t="str">
            <v>QOL</v>
          </cell>
          <cell r="B1289" t="str">
            <v>QLK2-CT-2001-01994</v>
          </cell>
          <cell r="C1289" t="str">
            <v>1.1.1.-2.</v>
          </cell>
          <cell r="D1289" t="str">
            <v>Concerted Actions</v>
          </cell>
          <cell r="E1289" t="str">
            <v>Evaluation of the Role of Infections In Cancer using Biological Specimen Banks (ERICBSB)</v>
          </cell>
          <cell r="F1289">
            <v>499997</v>
          </cell>
          <cell r="G1289">
            <v>499997</v>
          </cell>
          <cell r="H1289">
            <v>37200</v>
          </cell>
          <cell r="I1289">
            <v>11</v>
          </cell>
          <cell r="J1289">
            <v>2</v>
          </cell>
          <cell r="K1289" t="str">
            <v>Principal Contractor</v>
          </cell>
          <cell r="L1289" t="str">
            <v>THE CANCER REGISTRY OF NORWAY</v>
          </cell>
          <cell r="M1289" t="str">
            <v>Montebello</v>
          </cell>
          <cell r="N1289" t="str">
            <v>0310</v>
          </cell>
          <cell r="O1289" t="str">
            <v>OSLO</v>
          </cell>
          <cell r="P1289" t="str">
            <v>NO</v>
          </cell>
          <cell r="Q1289" t="str">
            <v>N/A</v>
          </cell>
          <cell r="R1289">
            <v>24984</v>
          </cell>
          <cell r="S1289">
            <v>24984</v>
          </cell>
          <cell r="T1289" t="str">
            <v>REC</v>
          </cell>
          <cell r="U1289" t="str">
            <v>GOV</v>
          </cell>
          <cell r="V1289" t="str">
            <v>RPU</v>
          </cell>
        </row>
        <row r="1290">
          <cell r="A1290" t="str">
            <v>QOL</v>
          </cell>
          <cell r="B1290" t="str">
            <v>QLK2-CT-2001-01994</v>
          </cell>
          <cell r="C1290" t="str">
            <v>1.1.1.-2.</v>
          </cell>
          <cell r="D1290" t="str">
            <v>Concerted Actions</v>
          </cell>
          <cell r="E1290" t="str">
            <v>Evaluation of the Role of Infections In Cancer using Biological Specimen Banks (ERICBSB)</v>
          </cell>
          <cell r="F1290">
            <v>499997</v>
          </cell>
          <cell r="G1290">
            <v>499997</v>
          </cell>
          <cell r="H1290">
            <v>37200</v>
          </cell>
          <cell r="I1290">
            <v>11</v>
          </cell>
          <cell r="K1290" t="str">
            <v>Principal Contractor</v>
          </cell>
          <cell r="L1290" t="str">
            <v>THE JANUS PROJECT - THE NORWEGIAN CANCER SOCIETY</v>
          </cell>
          <cell r="M1290" t="str">
            <v>Rikshospitalitet</v>
          </cell>
          <cell r="N1290" t="str">
            <v>0027</v>
          </cell>
          <cell r="O1290" t="str">
            <v>OSLO</v>
          </cell>
          <cell r="P1290" t="str">
            <v>NO</v>
          </cell>
          <cell r="Q1290" t="str">
            <v>N/A</v>
          </cell>
          <cell r="R1290">
            <v>39999</v>
          </cell>
          <cell r="S1290">
            <v>39999</v>
          </cell>
          <cell r="T1290" t="str">
            <v>REC</v>
          </cell>
          <cell r="U1290" t="str">
            <v>PNP</v>
          </cell>
          <cell r="V1290" t="str">
            <v>RPN</v>
          </cell>
        </row>
        <row r="1291">
          <cell r="A1291" t="str">
            <v>QOL</v>
          </cell>
          <cell r="B1291" t="str">
            <v>QLK2-CT-2001-02103</v>
          </cell>
          <cell r="C1291" t="str">
            <v>1.1.1.-2.</v>
          </cell>
          <cell r="D1291" t="str">
            <v>Research Projects</v>
          </cell>
          <cell r="E1291" t="str">
            <v>Innate Immunity and Vaccine Development : Role of Soluble Mediators (INVADERS)</v>
          </cell>
          <cell r="F1291">
            <v>2005891</v>
          </cell>
          <cell r="G1291">
            <v>1595316</v>
          </cell>
          <cell r="H1291">
            <v>37216</v>
          </cell>
          <cell r="I1291">
            <v>9</v>
          </cell>
          <cell r="J1291">
            <v>1</v>
          </cell>
          <cell r="K1291" t="str">
            <v>Principal Contractor</v>
          </cell>
          <cell r="L1291" t="str">
            <v>University of Oslo</v>
          </cell>
          <cell r="M1291" t="str">
            <v>Problemveien 1</v>
          </cell>
          <cell r="N1291" t="str">
            <v>0316</v>
          </cell>
          <cell r="O1291" t="str">
            <v>OSLO</v>
          </cell>
          <cell r="P1291" t="str">
            <v>NO</v>
          </cell>
          <cell r="Q1291" t="str">
            <v>N/A</v>
          </cell>
          <cell r="R1291">
            <v>224466</v>
          </cell>
          <cell r="S1291">
            <v>224466</v>
          </cell>
          <cell r="T1291" t="str">
            <v>HES</v>
          </cell>
          <cell r="U1291" t="str">
            <v>GOV</v>
          </cell>
          <cell r="V1291" t="str">
            <v>HES</v>
          </cell>
        </row>
        <row r="1292">
          <cell r="A1292" t="str">
            <v>QOL</v>
          </cell>
          <cell r="B1292" t="str">
            <v>QLK2-CT-2001-02248</v>
          </cell>
          <cell r="C1292" t="str">
            <v>1.1.1.-2.</v>
          </cell>
          <cell r="D1292" t="str">
            <v>Concerted Actions</v>
          </cell>
          <cell r="E1292" t="str">
            <v>Creutzfeldt-Jakob disease: Epidemiology, Risk Factors, Diagnostic Tests and Genetics (NEUROCJD)</v>
          </cell>
          <cell r="F1292">
            <v>1000000</v>
          </cell>
          <cell r="G1292">
            <v>1000000</v>
          </cell>
          <cell r="H1292">
            <v>37211</v>
          </cell>
          <cell r="I1292">
            <v>16</v>
          </cell>
          <cell r="J1292">
            <v>1</v>
          </cell>
          <cell r="K1292" t="str">
            <v>Member</v>
          </cell>
          <cell r="L1292" t="str">
            <v>NASJONALT FOLKEHELSEINSTITUTT</v>
          </cell>
          <cell r="M1292" t="str">
            <v>Geitmyrsveien 75 Torshov</v>
          </cell>
          <cell r="N1292" t="str">
            <v>0403</v>
          </cell>
          <cell r="O1292" t="str">
            <v>OSLO</v>
          </cell>
          <cell r="P1292" t="str">
            <v>NO</v>
          </cell>
          <cell r="Q1292" t="str">
            <v>N/A</v>
          </cell>
          <cell r="R1292">
            <v>12480</v>
          </cell>
          <cell r="S1292">
            <v>12480</v>
          </cell>
          <cell r="T1292" t="str">
            <v>REC</v>
          </cell>
          <cell r="U1292" t="str">
            <v>GOV</v>
          </cell>
          <cell r="V1292" t="str">
            <v>RPU</v>
          </cell>
        </row>
        <row r="1293">
          <cell r="A1293" t="str">
            <v>QOL</v>
          </cell>
          <cell r="B1293" t="str">
            <v>QLK2-CT-2001-30115</v>
          </cell>
          <cell r="C1293" t="str">
            <v>1.1.1.-2.</v>
          </cell>
          <cell r="D1293" t="str">
            <v>Classical Accompanying Measures</v>
          </cell>
          <cell r="E1293" t="str">
            <v>Basic and Clinical Immunology, new Concepts and Therapeutic Perspectives (BCI)</v>
          </cell>
          <cell r="F1293">
            <v>75007</v>
          </cell>
          <cell r="G1293">
            <v>75007</v>
          </cell>
          <cell r="H1293">
            <v>37301</v>
          </cell>
          <cell r="I1293">
            <v>1</v>
          </cell>
          <cell r="J1293">
            <v>1</v>
          </cell>
          <cell r="K1293" t="str">
            <v>Prime Contractor</v>
          </cell>
          <cell r="L1293" t="str">
            <v xml:space="preserve">University of Bergen </v>
          </cell>
          <cell r="M1293" t="str">
            <v>Prof. Keysersgt. 8</v>
          </cell>
          <cell r="N1293" t="str">
            <v>5020</v>
          </cell>
          <cell r="O1293" t="str">
            <v>BERGEN</v>
          </cell>
          <cell r="P1293" t="str">
            <v>NO</v>
          </cell>
          <cell r="Q1293" t="str">
            <v>N/A</v>
          </cell>
          <cell r="R1293">
            <v>75007</v>
          </cell>
          <cell r="S1293">
            <v>75007</v>
          </cell>
          <cell r="T1293" t="str">
            <v>HES</v>
          </cell>
          <cell r="U1293" t="str">
            <v>GOV</v>
          </cell>
          <cell r="V1293" t="str">
            <v>HES</v>
          </cell>
        </row>
        <row r="1294">
          <cell r="A1294" t="str">
            <v>QOL</v>
          </cell>
          <cell r="B1294" t="str">
            <v>QLK2-CT-2001-42293</v>
          </cell>
          <cell r="C1294" t="str">
            <v>1.1.1.-2.</v>
          </cell>
          <cell r="D1294" t="str">
            <v>Exploratory Awards</v>
          </cell>
          <cell r="E1294" t="str">
            <v>Enhancement of nasal vaccination - improved immune protection, safety and cost-effectivness through optimisation of mucosal and nasal delivery system.</v>
          </cell>
          <cell r="F1294">
            <v>30000</v>
          </cell>
          <cell r="G1294">
            <v>22500</v>
          </cell>
          <cell r="H1294">
            <v>37246</v>
          </cell>
          <cell r="I1294">
            <v>2</v>
          </cell>
          <cell r="J1294">
            <v>1</v>
          </cell>
          <cell r="K1294" t="str">
            <v>Principal Contractor</v>
          </cell>
          <cell r="L1294" t="str">
            <v>OPTINOSE AS</v>
          </cell>
          <cell r="M1294" t="str">
            <v>Lokka Skogen 18c</v>
          </cell>
          <cell r="N1294" t="str">
            <v>0773</v>
          </cell>
          <cell r="O1294" t="str">
            <v>OSLO</v>
          </cell>
          <cell r="P1294" t="str">
            <v>NO</v>
          </cell>
          <cell r="Q1294" t="str">
            <v>N/A</v>
          </cell>
          <cell r="R1294">
            <v>0</v>
          </cell>
          <cell r="S1294">
            <v>0</v>
          </cell>
          <cell r="T1294" t="str">
            <v>IND</v>
          </cell>
          <cell r="U1294" t="str">
            <v>PRC</v>
          </cell>
          <cell r="V1294" t="str">
            <v>BES</v>
          </cell>
        </row>
        <row r="1295">
          <cell r="A1295" t="str">
            <v>QOL</v>
          </cell>
          <cell r="B1295" t="str">
            <v>QLK2-CT-2001-70356</v>
          </cell>
          <cell r="C1295" t="str">
            <v>1.1.1.-2.</v>
          </cell>
          <cell r="D1295" t="str">
            <v>Cooperative Research</v>
          </cell>
          <cell r="E1295" t="str">
            <v>Improving the tools for the control of the Small Ruminant Lentivirus (SRLV) in sheep and goat</v>
          </cell>
          <cell r="F1295">
            <v>1280513</v>
          </cell>
          <cell r="G1295">
            <v>639797</v>
          </cell>
          <cell r="H1295">
            <v>37286</v>
          </cell>
          <cell r="I1295">
            <v>23</v>
          </cell>
          <cell r="J1295">
            <v>2</v>
          </cell>
          <cell r="K1295" t="str">
            <v>Principal Contractor</v>
          </cell>
          <cell r="L1295" t="str">
            <v>NORWEGIAN ASSOCIATION OF SHEEP AND GOAT BREEDERS</v>
          </cell>
          <cell r="M1295" t="str">
            <v>Solli</v>
          </cell>
          <cell r="N1295" t="str">
            <v>0201</v>
          </cell>
          <cell r="O1295" t="str">
            <v>OSLO</v>
          </cell>
          <cell r="P1295" t="str">
            <v>NO</v>
          </cell>
          <cell r="Q1295" t="str">
            <v>N/A</v>
          </cell>
          <cell r="R1295">
            <v>61754</v>
          </cell>
          <cell r="S1295">
            <v>5000</v>
          </cell>
          <cell r="T1295" t="str">
            <v>OTH</v>
          </cell>
          <cell r="U1295" t="str">
            <v>PNP</v>
          </cell>
          <cell r="V1295" t="str">
            <v>PNP</v>
          </cell>
        </row>
        <row r="1296">
          <cell r="A1296" t="str">
            <v>QOL</v>
          </cell>
          <cell r="B1296" t="str">
            <v>QLK2-CT-2001-70356</v>
          </cell>
          <cell r="C1296" t="str">
            <v>1.1.1.-2.</v>
          </cell>
          <cell r="D1296" t="str">
            <v>Cooperative Research</v>
          </cell>
          <cell r="E1296" t="str">
            <v>Improving the tools for the control of the Small Ruminant Lentivirus (SRLV) in sheep and goat</v>
          </cell>
          <cell r="F1296">
            <v>1280513</v>
          </cell>
          <cell r="G1296">
            <v>639797</v>
          </cell>
          <cell r="H1296">
            <v>37286</v>
          </cell>
          <cell r="I1296">
            <v>23</v>
          </cell>
          <cell r="K1296" t="str">
            <v>RTD performers</v>
          </cell>
          <cell r="L1296" t="str">
            <v>NORWEGIAN SCHOOL OF VETERINARY SCIENCE</v>
          </cell>
          <cell r="M1296" t="str">
            <v>Ullevaalsveien 72</v>
          </cell>
          <cell r="N1296" t="str">
            <v>0033</v>
          </cell>
          <cell r="O1296" t="str">
            <v>OSLO</v>
          </cell>
          <cell r="P1296" t="str">
            <v>NO</v>
          </cell>
          <cell r="Q1296" t="str">
            <v>N/A</v>
          </cell>
          <cell r="R1296">
            <v>69368</v>
          </cell>
          <cell r="S1296">
            <v>69368</v>
          </cell>
          <cell r="T1296" t="str">
            <v>HES</v>
          </cell>
          <cell r="U1296" t="str">
            <v>GOV</v>
          </cell>
          <cell r="V1296" t="str">
            <v>HES</v>
          </cell>
        </row>
        <row r="1297">
          <cell r="A1297" t="str">
            <v>QOL</v>
          </cell>
          <cell r="B1297" t="str">
            <v>QLK2-CT-2002-00838</v>
          </cell>
          <cell r="C1297" t="str">
            <v>1.1.1.-2.</v>
          </cell>
          <cell r="D1297" t="str">
            <v>Research Projects</v>
          </cell>
          <cell r="E1297" t="str">
            <v>Development of a pathogen epitope prediction program, and evaluation of its usefulness in designing fish vaccines (PEPTIDEX)</v>
          </cell>
          <cell r="F1297">
            <v>1600043</v>
          </cell>
          <cell r="G1297">
            <v>1600043</v>
          </cell>
          <cell r="H1297">
            <v>37480</v>
          </cell>
          <cell r="I1297">
            <v>5</v>
          </cell>
          <cell r="J1297">
            <v>1</v>
          </cell>
          <cell r="K1297" t="str">
            <v>Prime Contractor</v>
          </cell>
          <cell r="L1297" t="str">
            <v>University of Oslo</v>
          </cell>
          <cell r="M1297" t="str">
            <v>Problemveien 1</v>
          </cell>
          <cell r="N1297" t="str">
            <v>0316</v>
          </cell>
          <cell r="O1297" t="str">
            <v>OSLO</v>
          </cell>
          <cell r="P1297" t="str">
            <v>NO</v>
          </cell>
          <cell r="Q1297" t="str">
            <v>N/A</v>
          </cell>
          <cell r="R1297">
            <v>350575</v>
          </cell>
          <cell r="S1297">
            <v>350575</v>
          </cell>
          <cell r="T1297" t="str">
            <v>HES</v>
          </cell>
          <cell r="U1297" t="str">
            <v>GOV</v>
          </cell>
          <cell r="V1297" t="str">
            <v>HES</v>
          </cell>
        </row>
        <row r="1298">
          <cell r="A1298" t="str">
            <v>QOL</v>
          </cell>
          <cell r="B1298" t="str">
            <v>QLK2-CT-2002-00843</v>
          </cell>
          <cell r="C1298" t="str">
            <v>1.1.1.-2.</v>
          </cell>
          <cell r="D1298" t="str">
            <v>Research Projects</v>
          </cell>
          <cell r="E1298" t="str">
            <v>Antimicrobial Resistance Transfer From and Between Gram-Positive Bacteria of the Digestive Tract and Consequences for Virulence (ARTRADI)</v>
          </cell>
          <cell r="F1298">
            <v>2305434</v>
          </cell>
          <cell r="G1298">
            <v>1540005</v>
          </cell>
          <cell r="H1298">
            <v>37480</v>
          </cell>
          <cell r="I1298">
            <v>8</v>
          </cell>
          <cell r="J1298">
            <v>1</v>
          </cell>
          <cell r="K1298" t="str">
            <v>Principal Contractor</v>
          </cell>
          <cell r="L1298" t="str">
            <v>University of Tromsoe</v>
          </cell>
          <cell r="N1298" t="str">
            <v>9037</v>
          </cell>
          <cell r="O1298" t="str">
            <v>TROMSOE</v>
          </cell>
          <cell r="P1298" t="str">
            <v>NO</v>
          </cell>
          <cell r="Q1298" t="str">
            <v>N/A</v>
          </cell>
          <cell r="R1298">
            <v>212018</v>
          </cell>
          <cell r="S1298">
            <v>212018</v>
          </cell>
          <cell r="T1298" t="str">
            <v>HES</v>
          </cell>
          <cell r="U1298" t="str">
            <v>GOV</v>
          </cell>
          <cell r="V1298" t="str">
            <v>HES</v>
          </cell>
        </row>
        <row r="1299">
          <cell r="A1299" t="str">
            <v>QOL</v>
          </cell>
          <cell r="B1299" t="str">
            <v>QLK2-CT-2002-01146</v>
          </cell>
          <cell r="C1299" t="str">
            <v>1.1.1.-2.</v>
          </cell>
          <cell r="D1299" t="str">
            <v>Concerted Actions</v>
          </cell>
          <cell r="E1299" t="str">
            <v>Antibiotic resistance in bacteria of animal origin -II (ARBAO-II)</v>
          </cell>
          <cell r="F1299">
            <v>671895</v>
          </cell>
          <cell r="G1299">
            <v>392485</v>
          </cell>
          <cell r="H1299">
            <v>37564</v>
          </cell>
          <cell r="I1299">
            <v>13</v>
          </cell>
          <cell r="J1299">
            <v>1</v>
          </cell>
          <cell r="K1299" t="str">
            <v>Member</v>
          </cell>
          <cell r="L1299" t="str">
            <v>NATIONAL VETERINARY INSTITUTE</v>
          </cell>
          <cell r="M1299" t="str">
            <v>Ullevaalsveien 68</v>
          </cell>
          <cell r="N1299" t="str">
            <v>0033</v>
          </cell>
          <cell r="O1299" t="str">
            <v>OSLO</v>
          </cell>
          <cell r="P1299" t="str">
            <v>NO</v>
          </cell>
          <cell r="Q1299" t="str">
            <v>N/A</v>
          </cell>
          <cell r="R1299">
            <v>12000</v>
          </cell>
          <cell r="S1299">
            <v>0</v>
          </cell>
          <cell r="T1299" t="str">
            <v>REC</v>
          </cell>
          <cell r="U1299" t="str">
            <v>GOV</v>
          </cell>
          <cell r="V1299" t="str">
            <v>RPU</v>
          </cell>
        </row>
        <row r="1300">
          <cell r="A1300" t="str">
            <v>QOL</v>
          </cell>
          <cell r="B1300" t="str">
            <v>QLK2-CT-2002-01500</v>
          </cell>
          <cell r="C1300" t="str">
            <v>1.1.1.-2.</v>
          </cell>
          <cell r="D1300" t="str">
            <v>Research Projects</v>
          </cell>
          <cell r="E1300" t="str">
            <v>Viruses and Skin Cancer Risks (VIRASKIN)</v>
          </cell>
          <cell r="F1300">
            <v>799985</v>
          </cell>
          <cell r="G1300">
            <v>799985</v>
          </cell>
          <cell r="H1300">
            <v>37480</v>
          </cell>
          <cell r="I1300">
            <v>7</v>
          </cell>
          <cell r="J1300">
            <v>1</v>
          </cell>
          <cell r="K1300" t="str">
            <v>Principal Contractor</v>
          </cell>
          <cell r="L1300" t="str">
            <v>THE JANUS PROJECT - THE NORWEGIAN CANCER SOCIETY</v>
          </cell>
          <cell r="M1300" t="str">
            <v>Rikshospitalitet</v>
          </cell>
          <cell r="N1300" t="str">
            <v>0027</v>
          </cell>
          <cell r="O1300" t="str">
            <v>OSLO</v>
          </cell>
          <cell r="P1300" t="str">
            <v>NO</v>
          </cell>
          <cell r="Q1300" t="str">
            <v>N/A</v>
          </cell>
          <cell r="R1300">
            <v>35466</v>
          </cell>
          <cell r="S1300">
            <v>35466</v>
          </cell>
          <cell r="T1300" t="str">
            <v>REC</v>
          </cell>
          <cell r="U1300" t="str">
            <v>PNP</v>
          </cell>
          <cell r="V1300" t="str">
            <v>RPN</v>
          </cell>
        </row>
        <row r="1301">
          <cell r="A1301" t="str">
            <v>QOL</v>
          </cell>
          <cell r="B1301" t="str">
            <v>QLK2-CT-2002-01546</v>
          </cell>
          <cell r="C1301" t="str">
            <v>1.1.1.-2.</v>
          </cell>
          <cell r="D1301" t="str">
            <v>Concerted Actions</v>
          </cell>
          <cell r="E1301" t="str">
            <v>Appraisal of the zoo-sanitary risks associated with trade and transfer of fish eggs and sperm (FISHEGGTRADE)</v>
          </cell>
          <cell r="F1301">
            <v>300000</v>
          </cell>
          <cell r="G1301">
            <v>300000</v>
          </cell>
          <cell r="H1301">
            <v>37494</v>
          </cell>
          <cell r="I1301">
            <v>11</v>
          </cell>
          <cell r="J1301">
            <v>3</v>
          </cell>
          <cell r="K1301" t="str">
            <v>Member</v>
          </cell>
          <cell r="L1301" t="str">
            <v>AQUA GEN AS</v>
          </cell>
          <cell r="M1301" t="str">
            <v>Industriveien, 13</v>
          </cell>
          <cell r="N1301" t="str">
            <v>7200</v>
          </cell>
          <cell r="O1301" t="str">
            <v>KYRKSAETERORA</v>
          </cell>
          <cell r="P1301" t="str">
            <v>NO</v>
          </cell>
          <cell r="Q1301" t="str">
            <v>N/A</v>
          </cell>
          <cell r="R1301">
            <v>23400</v>
          </cell>
          <cell r="S1301">
            <v>23400</v>
          </cell>
          <cell r="T1301" t="str">
            <v>IND</v>
          </cell>
          <cell r="U1301" t="str">
            <v>PRC</v>
          </cell>
          <cell r="V1301" t="str">
            <v>BES</v>
          </cell>
        </row>
        <row r="1302">
          <cell r="A1302" t="str">
            <v>QOL</v>
          </cell>
          <cell r="B1302" t="str">
            <v>QLK2-CT-2002-01546</v>
          </cell>
          <cell r="C1302" t="str">
            <v>1.1.1.-2.</v>
          </cell>
          <cell r="D1302" t="str">
            <v>Concerted Actions</v>
          </cell>
          <cell r="E1302" t="str">
            <v>Appraisal of the zoo-sanitary risks associated with trade and transfer of fish eggs and sperm (FISHEGGTRADE)</v>
          </cell>
          <cell r="F1302">
            <v>300000</v>
          </cell>
          <cell r="G1302">
            <v>300000</v>
          </cell>
          <cell r="H1302">
            <v>37494</v>
          </cell>
          <cell r="I1302">
            <v>11</v>
          </cell>
          <cell r="K1302" t="str">
            <v>Member</v>
          </cell>
          <cell r="L1302" t="str">
            <v>NATIONAL VETERINARY INSTITUTE</v>
          </cell>
          <cell r="M1302" t="str">
            <v>Ullevaalsveien 68</v>
          </cell>
          <cell r="N1302" t="str">
            <v>0033</v>
          </cell>
          <cell r="O1302" t="str">
            <v>OSLO</v>
          </cell>
          <cell r="P1302" t="str">
            <v>NO</v>
          </cell>
          <cell r="Q1302" t="str">
            <v>N/A</v>
          </cell>
          <cell r="R1302">
            <v>23400</v>
          </cell>
          <cell r="S1302">
            <v>23400</v>
          </cell>
          <cell r="T1302" t="str">
            <v>REC</v>
          </cell>
          <cell r="U1302" t="str">
            <v>GOV</v>
          </cell>
          <cell r="V1302" t="str">
            <v>RPU</v>
          </cell>
        </row>
        <row r="1303">
          <cell r="A1303" t="str">
            <v>QOL</v>
          </cell>
          <cell r="B1303" t="str">
            <v>QLK2-CT-2002-01546</v>
          </cell>
          <cell r="C1303" t="str">
            <v>1.1.1.-2.</v>
          </cell>
          <cell r="D1303" t="str">
            <v>Concerted Actions</v>
          </cell>
          <cell r="E1303" t="str">
            <v>Appraisal of the zoo-sanitary risks associated with trade and transfer of fish eggs and sperm (FISHEGGTRADE)</v>
          </cell>
          <cell r="F1303">
            <v>300000</v>
          </cell>
          <cell r="G1303">
            <v>300000</v>
          </cell>
          <cell r="H1303">
            <v>37494</v>
          </cell>
          <cell r="I1303">
            <v>11</v>
          </cell>
          <cell r="K1303" t="str">
            <v>Prime Contractor</v>
          </cell>
          <cell r="L1303" t="str">
            <v>NORWEGIAN CENTRE FOR VETERINARY CONTRACT RESEARCH AND COMMERCIAL SERVICES A/ S</v>
          </cell>
          <cell r="M1303" t="str">
            <v>Ullevaalsveien. 68</v>
          </cell>
          <cell r="N1303" t="str">
            <v>0032</v>
          </cell>
          <cell r="O1303" t="str">
            <v>OSLO</v>
          </cell>
          <cell r="P1303" t="str">
            <v>NO</v>
          </cell>
          <cell r="Q1303" t="str">
            <v>N/A</v>
          </cell>
          <cell r="R1303">
            <v>159600</v>
          </cell>
          <cell r="S1303">
            <v>159600</v>
          </cell>
          <cell r="T1303" t="str">
            <v>IND</v>
          </cell>
          <cell r="U1303" t="str">
            <v>PRC</v>
          </cell>
          <cell r="V1303" t="str">
            <v>BES</v>
          </cell>
        </row>
        <row r="1304">
          <cell r="A1304" t="str">
            <v>QOL</v>
          </cell>
          <cell r="B1304" t="str">
            <v>QLK2-CT-2002-01573</v>
          </cell>
          <cell r="C1304" t="str">
            <v>1.1.1.-2.</v>
          </cell>
          <cell r="D1304" t="str">
            <v>Thematic Network</v>
          </cell>
          <cell r="E1304" t="str">
            <v>Thematic network on bovine virus diarrhoea virus (BVDV) control (BVDV CONTROL)</v>
          </cell>
          <cell r="F1304">
            <v>327948</v>
          </cell>
          <cell r="G1304">
            <v>314988</v>
          </cell>
          <cell r="H1304">
            <v>37526</v>
          </cell>
          <cell r="I1304">
            <v>30</v>
          </cell>
          <cell r="J1304">
            <v>4</v>
          </cell>
          <cell r="K1304" t="str">
            <v>Principal Contractor</v>
          </cell>
          <cell r="L1304" t="str">
            <v>MOEREFORSKING MOLDE AS</v>
          </cell>
          <cell r="M1304" t="str">
            <v>Aneveien 4</v>
          </cell>
          <cell r="N1304" t="str">
            <v>6405</v>
          </cell>
          <cell r="O1304" t="str">
            <v>MOLDE</v>
          </cell>
          <cell r="P1304" t="str">
            <v>NO</v>
          </cell>
          <cell r="R1304">
            <v>9960</v>
          </cell>
          <cell r="S1304">
            <v>9960</v>
          </cell>
          <cell r="T1304" t="str">
            <v>REC</v>
          </cell>
          <cell r="U1304" t="str">
            <v>PNP</v>
          </cell>
          <cell r="V1304" t="str">
            <v>RPN</v>
          </cell>
        </row>
        <row r="1305">
          <cell r="A1305" t="str">
            <v>QOL</v>
          </cell>
          <cell r="B1305" t="str">
            <v>QLK2-CT-2002-01573</v>
          </cell>
          <cell r="C1305" t="str">
            <v>1.1.1.-2.</v>
          </cell>
          <cell r="D1305" t="str">
            <v>Thematic Network</v>
          </cell>
          <cell r="E1305" t="str">
            <v>Thematic network on bovine virus diarrhoea virus (BVDV) control (BVDV CONTROL)</v>
          </cell>
          <cell r="F1305">
            <v>327948</v>
          </cell>
          <cell r="G1305">
            <v>314988</v>
          </cell>
          <cell r="H1305">
            <v>37526</v>
          </cell>
          <cell r="I1305">
            <v>30</v>
          </cell>
          <cell r="K1305" t="str">
            <v>Member</v>
          </cell>
          <cell r="L1305" t="str">
            <v>NATIONAL VETERINARY INSTITUTE</v>
          </cell>
          <cell r="M1305" t="str">
            <v>Ullevaalsveien 68</v>
          </cell>
          <cell r="N1305" t="str">
            <v>0033</v>
          </cell>
          <cell r="O1305" t="str">
            <v>OSLO</v>
          </cell>
          <cell r="P1305" t="str">
            <v>NO</v>
          </cell>
          <cell r="Q1305" t="str">
            <v>N/A</v>
          </cell>
          <cell r="R1305">
            <v>4500</v>
          </cell>
          <cell r="S1305">
            <v>4500</v>
          </cell>
          <cell r="T1305" t="str">
            <v>REC</v>
          </cell>
          <cell r="U1305" t="str">
            <v>GOV</v>
          </cell>
          <cell r="V1305" t="str">
            <v>RPU</v>
          </cell>
        </row>
        <row r="1306">
          <cell r="A1306" t="str">
            <v>QOL</v>
          </cell>
          <cell r="B1306" t="str">
            <v>QLK2-CT-2002-01573</v>
          </cell>
          <cell r="C1306" t="str">
            <v>1.1.1.-2.</v>
          </cell>
          <cell r="D1306" t="str">
            <v>Thematic Network</v>
          </cell>
          <cell r="E1306" t="str">
            <v>Thematic network on bovine virus diarrhoea virus (BVDV) control (BVDV CONTROL)</v>
          </cell>
          <cell r="F1306">
            <v>327948</v>
          </cell>
          <cell r="G1306">
            <v>314988</v>
          </cell>
          <cell r="H1306">
            <v>37526</v>
          </cell>
          <cell r="I1306">
            <v>30</v>
          </cell>
          <cell r="K1306" t="str">
            <v>Prime Contractor</v>
          </cell>
          <cell r="L1306" t="str">
            <v>NORWEGIAN SCHOOL OF VETERINARY SCIENCE</v>
          </cell>
          <cell r="M1306" t="str">
            <v>Ullevaalsveien 72</v>
          </cell>
          <cell r="N1306" t="str">
            <v>0033</v>
          </cell>
          <cell r="O1306" t="str">
            <v>OSLO</v>
          </cell>
          <cell r="P1306" t="str">
            <v>NO</v>
          </cell>
          <cell r="Q1306" t="str">
            <v>N/A</v>
          </cell>
          <cell r="R1306">
            <v>83760</v>
          </cell>
          <cell r="S1306">
            <v>83760</v>
          </cell>
          <cell r="T1306" t="str">
            <v>HES</v>
          </cell>
          <cell r="U1306" t="str">
            <v>GOV</v>
          </cell>
          <cell r="V1306" t="str">
            <v>HES</v>
          </cell>
        </row>
        <row r="1307">
          <cell r="A1307" t="str">
            <v>QOL</v>
          </cell>
          <cell r="B1307" t="str">
            <v>QLK2-CT-2002-01573</v>
          </cell>
          <cell r="C1307" t="str">
            <v>1.1.1.-2.</v>
          </cell>
          <cell r="D1307" t="str">
            <v>Thematic Network</v>
          </cell>
          <cell r="E1307" t="str">
            <v>Thematic network on bovine virus diarrhoea virus (BVDV) control (BVDV CONTROL)</v>
          </cell>
          <cell r="F1307">
            <v>327948</v>
          </cell>
          <cell r="G1307">
            <v>314988</v>
          </cell>
          <cell r="H1307">
            <v>37526</v>
          </cell>
          <cell r="I1307">
            <v>30</v>
          </cell>
          <cell r="K1307" t="str">
            <v>Member</v>
          </cell>
          <cell r="L1307" t="str">
            <v>TINE B.A.</v>
          </cell>
          <cell r="N1307" t="str">
            <v>0133</v>
          </cell>
          <cell r="O1307" t="str">
            <v>OSLO</v>
          </cell>
          <cell r="P1307" t="str">
            <v>NO</v>
          </cell>
          <cell r="Q1307" t="str">
            <v>N/A</v>
          </cell>
          <cell r="R1307">
            <v>4500</v>
          </cell>
          <cell r="S1307">
            <v>4500</v>
          </cell>
          <cell r="T1307" t="str">
            <v>IND</v>
          </cell>
          <cell r="U1307" t="str">
            <v>PNP</v>
          </cell>
          <cell r="V1307" t="str">
            <v>PNP</v>
          </cell>
        </row>
        <row r="1308">
          <cell r="A1308" t="str">
            <v>QOL</v>
          </cell>
          <cell r="B1308" t="str">
            <v>QLK2-CT-2002-30198</v>
          </cell>
          <cell r="C1308" t="str">
            <v>1.1.1.-2.</v>
          </cell>
          <cell r="D1308" t="str">
            <v>Classical Accompanying Measures</v>
          </cell>
          <cell r="E1308" t="str">
            <v>European and Developing Countries Clinical Trials Programme (EDCTP)</v>
          </cell>
          <cell r="F1308">
            <v>1238620</v>
          </cell>
          <cell r="G1308">
            <v>1238620</v>
          </cell>
          <cell r="H1308">
            <v>37467</v>
          </cell>
          <cell r="I1308">
            <v>14</v>
          </cell>
          <cell r="J1308">
            <v>1</v>
          </cell>
          <cell r="K1308" t="str">
            <v>Principal Contractor</v>
          </cell>
          <cell r="L1308" t="str">
            <v xml:space="preserve">University of Bergen </v>
          </cell>
          <cell r="M1308" t="str">
            <v>Prof. Keysersgt. 8</v>
          </cell>
          <cell r="N1308" t="str">
            <v>5020</v>
          </cell>
          <cell r="O1308" t="str">
            <v>BERGEN</v>
          </cell>
          <cell r="P1308" t="str">
            <v>NO</v>
          </cell>
          <cell r="Q1308" t="str">
            <v>N/A</v>
          </cell>
          <cell r="R1308">
            <v>13290</v>
          </cell>
          <cell r="S1308">
            <v>13290</v>
          </cell>
          <cell r="T1308" t="str">
            <v>HES</v>
          </cell>
          <cell r="U1308" t="str">
            <v>GOV</v>
          </cell>
          <cell r="V1308" t="str">
            <v>HES</v>
          </cell>
        </row>
        <row r="1309">
          <cell r="A1309" t="str">
            <v>QOL</v>
          </cell>
          <cell r="B1309" t="str">
            <v>QLK2-CT-2002-71587</v>
          </cell>
          <cell r="C1309" t="str">
            <v>1.1.1.-2.</v>
          </cell>
          <cell r="D1309" t="str">
            <v>Cooperative Research</v>
          </cell>
          <cell r="E1309" t="str">
            <v>Enhancement of intranasal vaccination-improved immune protection and cost-effictiveness by combining optimised mucosal adjuvant and nasal delivery system (NASAL VACCINATION)</v>
          </cell>
          <cell r="F1309">
            <v>1679650</v>
          </cell>
          <cell r="G1309">
            <v>839825</v>
          </cell>
          <cell r="H1309">
            <v>37578</v>
          </cell>
          <cell r="I1309">
            <v>7</v>
          </cell>
          <cell r="J1309">
            <v>4</v>
          </cell>
          <cell r="K1309" t="str">
            <v>RTD performers</v>
          </cell>
          <cell r="L1309" t="str">
            <v>FEM DESIGN AS</v>
          </cell>
          <cell r="M1309" t="str">
            <v>Sagveien, 21</v>
          </cell>
          <cell r="N1309" t="str">
            <v>0459</v>
          </cell>
          <cell r="O1309" t="str">
            <v>OSLO</v>
          </cell>
          <cell r="P1309" t="str">
            <v>NO</v>
          </cell>
          <cell r="Q1309" t="str">
            <v>N/A</v>
          </cell>
          <cell r="R1309">
            <v>75000</v>
          </cell>
          <cell r="S1309">
            <v>61173</v>
          </cell>
          <cell r="T1309" t="str">
            <v>REC</v>
          </cell>
          <cell r="U1309" t="str">
            <v>PRC</v>
          </cell>
          <cell r="V1309" t="str">
            <v>RPR</v>
          </cell>
        </row>
        <row r="1310">
          <cell r="A1310" t="str">
            <v>QOL</v>
          </cell>
          <cell r="B1310" t="str">
            <v>QLK2-CT-2002-71587</v>
          </cell>
          <cell r="C1310" t="str">
            <v>1.1.1.-2.</v>
          </cell>
          <cell r="D1310" t="str">
            <v>Cooperative Research</v>
          </cell>
          <cell r="E1310" t="str">
            <v>Enhancement of intranasal vaccination-improved immune protection and cost-effictiveness by combining optimised mucosal adjuvant and nasal delivery system (NASAL VACCINATION)</v>
          </cell>
          <cell r="F1310">
            <v>1679650</v>
          </cell>
          <cell r="G1310">
            <v>839825</v>
          </cell>
          <cell r="H1310">
            <v>37578</v>
          </cell>
          <cell r="I1310">
            <v>7</v>
          </cell>
          <cell r="K1310" t="str">
            <v>Principal Contractor</v>
          </cell>
          <cell r="L1310" t="str">
            <v>OPTINOSE AS</v>
          </cell>
          <cell r="M1310" t="str">
            <v>Lokka Skogen 18c</v>
          </cell>
          <cell r="N1310" t="str">
            <v>0773</v>
          </cell>
          <cell r="O1310" t="str">
            <v>OSLO</v>
          </cell>
          <cell r="P1310" t="str">
            <v>NO</v>
          </cell>
          <cell r="Q1310" t="str">
            <v>N/A</v>
          </cell>
          <cell r="R1310">
            <v>260000</v>
          </cell>
          <cell r="S1310">
            <v>0</v>
          </cell>
          <cell r="T1310" t="str">
            <v>IND</v>
          </cell>
          <cell r="U1310" t="str">
            <v>PRC</v>
          </cell>
          <cell r="V1310" t="str">
            <v>BES</v>
          </cell>
        </row>
        <row r="1311">
          <cell r="A1311" t="str">
            <v>QOL</v>
          </cell>
          <cell r="B1311" t="str">
            <v>QLK2-CT-2002-71587</v>
          </cell>
          <cell r="C1311" t="str">
            <v>1.1.1.-2.</v>
          </cell>
          <cell r="D1311" t="str">
            <v>Cooperative Research</v>
          </cell>
          <cell r="E1311" t="str">
            <v>Enhancement of intranasal vaccination-improved immune protection and cost-effictiveness by combining optimised mucosal adjuvant and nasal delivery system (NASAL VACCINATION)</v>
          </cell>
          <cell r="F1311">
            <v>1679650</v>
          </cell>
          <cell r="G1311">
            <v>839825</v>
          </cell>
          <cell r="H1311">
            <v>37578</v>
          </cell>
          <cell r="I1311">
            <v>7</v>
          </cell>
          <cell r="K1311" t="str">
            <v>RTD performers</v>
          </cell>
          <cell r="L1311" t="str">
            <v xml:space="preserve">SINTEF </v>
          </cell>
          <cell r="M1311" t="str">
            <v>Strindveien  4</v>
          </cell>
          <cell r="N1311" t="str">
            <v>7465</v>
          </cell>
          <cell r="O1311" t="str">
            <v>TRONDHEIM</v>
          </cell>
          <cell r="P1311" t="str">
            <v>NO</v>
          </cell>
          <cell r="R1311">
            <v>230000</v>
          </cell>
          <cell r="S1311">
            <v>187597</v>
          </cell>
          <cell r="T1311" t="str">
            <v>REC</v>
          </cell>
          <cell r="U1311" t="str">
            <v>PRC</v>
          </cell>
          <cell r="V1311" t="str">
            <v>RPR</v>
          </cell>
        </row>
        <row r="1312">
          <cell r="A1312" t="str">
            <v>QOL</v>
          </cell>
          <cell r="B1312" t="str">
            <v>QLK2-CT-2002-71587</v>
          </cell>
          <cell r="C1312" t="str">
            <v>1.1.1.-2.</v>
          </cell>
          <cell r="D1312" t="str">
            <v>Cooperative Research</v>
          </cell>
          <cell r="E1312" t="str">
            <v>Enhancement of intranasal vaccination-improved immune protection and cost-effictiveness by combining optimised mucosal adjuvant and nasal delivery system (NASAL VACCINATION)</v>
          </cell>
          <cell r="F1312">
            <v>1679650</v>
          </cell>
          <cell r="G1312">
            <v>839825</v>
          </cell>
          <cell r="H1312">
            <v>37578</v>
          </cell>
          <cell r="I1312">
            <v>7</v>
          </cell>
          <cell r="K1312" t="str">
            <v>RTD performers</v>
          </cell>
          <cell r="L1312" t="str">
            <v>SIUMSURGERY AS</v>
          </cell>
          <cell r="M1312" t="str">
            <v>Sognsveien, 75 B</v>
          </cell>
          <cell r="N1312" t="str">
            <v>0865</v>
          </cell>
          <cell r="O1312" t="str">
            <v>OSLO</v>
          </cell>
          <cell r="P1312" t="str">
            <v>NO</v>
          </cell>
          <cell r="Q1312" t="str">
            <v>N/A</v>
          </cell>
          <cell r="R1312">
            <v>190000</v>
          </cell>
          <cell r="S1312">
            <v>154972</v>
          </cell>
          <cell r="T1312" t="str">
            <v>REC</v>
          </cell>
          <cell r="U1312" t="str">
            <v>PRC</v>
          </cell>
          <cell r="V1312" t="str">
            <v>RPR</v>
          </cell>
        </row>
        <row r="1313">
          <cell r="A1313" t="str">
            <v>QOL</v>
          </cell>
          <cell r="B1313" t="str">
            <v>QLK2-CT-2002-72419</v>
          </cell>
          <cell r="C1313" t="str">
            <v>1.1.1.-2.</v>
          </cell>
          <cell r="D1313" t="str">
            <v>Cooperative Research</v>
          </cell>
          <cell r="E1313" t="str">
            <v>Development of antagonists that disrupt the hyperactivated cAMP signalling pathway in immunodeficiencies as immunostimulatory therapy (NEW CAMP ANTAGONISTS)</v>
          </cell>
          <cell r="F1313">
            <v>1901224</v>
          </cell>
          <cell r="G1313">
            <v>945844</v>
          </cell>
          <cell r="H1313">
            <v>37580</v>
          </cell>
          <cell r="I1313">
            <v>7</v>
          </cell>
          <cell r="J1313">
            <v>2</v>
          </cell>
          <cell r="K1313" t="str">
            <v>Prime Contractor</v>
          </cell>
          <cell r="L1313" t="str">
            <v>LAURAS AS</v>
          </cell>
          <cell r="M1313" t="str">
            <v>Gaustadalleen 21</v>
          </cell>
          <cell r="N1313" t="str">
            <v>0349</v>
          </cell>
          <cell r="O1313" t="str">
            <v>OSLO</v>
          </cell>
          <cell r="P1313" t="str">
            <v>NO</v>
          </cell>
          <cell r="Q1313" t="str">
            <v>N/A</v>
          </cell>
          <cell r="R1313">
            <v>456000</v>
          </cell>
          <cell r="S1313">
            <v>61540</v>
          </cell>
          <cell r="T1313" t="str">
            <v>REC</v>
          </cell>
          <cell r="U1313" t="str">
            <v>PRC</v>
          </cell>
          <cell r="V1313" t="str">
            <v>RPR</v>
          </cell>
        </row>
        <row r="1314">
          <cell r="A1314" t="str">
            <v>QOL</v>
          </cell>
          <cell r="B1314" t="str">
            <v>QLK2-CT-2002-72419</v>
          </cell>
          <cell r="C1314" t="str">
            <v>1.1.1.-2.</v>
          </cell>
          <cell r="D1314" t="str">
            <v>Cooperative Research</v>
          </cell>
          <cell r="E1314" t="str">
            <v>Development of antagonists that disrupt the hyperactivated cAMP signalling pathway in immunodeficiencies as immunostimulatory therapy (NEW CAMP ANTAGONISTS)</v>
          </cell>
          <cell r="F1314">
            <v>1901224</v>
          </cell>
          <cell r="G1314">
            <v>945844</v>
          </cell>
          <cell r="H1314">
            <v>37580</v>
          </cell>
          <cell r="I1314">
            <v>7</v>
          </cell>
          <cell r="K1314" t="str">
            <v>RTD performers</v>
          </cell>
          <cell r="L1314" t="str">
            <v>University of Oslo</v>
          </cell>
          <cell r="M1314" t="str">
            <v>Problemveien 1</v>
          </cell>
          <cell r="N1314" t="str">
            <v>0316</v>
          </cell>
          <cell r="O1314" t="str">
            <v>OSLO</v>
          </cell>
          <cell r="P1314" t="str">
            <v>NO</v>
          </cell>
          <cell r="Q1314" t="str">
            <v>N/A</v>
          </cell>
          <cell r="R1314">
            <v>0</v>
          </cell>
          <cell r="S1314">
            <v>0</v>
          </cell>
          <cell r="T1314" t="str">
            <v>HES</v>
          </cell>
          <cell r="U1314" t="str">
            <v>GOV</v>
          </cell>
          <cell r="V1314" t="str">
            <v>HES</v>
          </cell>
        </row>
        <row r="1315">
          <cell r="A1315" t="str">
            <v>QOL</v>
          </cell>
          <cell r="B1315" t="str">
            <v>QLK3-CT-1999-00034</v>
          </cell>
          <cell r="C1315" t="str">
            <v>1.1.1.-3.</v>
          </cell>
          <cell r="D1315" t="str">
            <v>Research Projects</v>
          </cell>
          <cell r="E1315" t="str">
            <v>Polysaccharide Molecular Engineering. The use of mannuronan C-5 epimerases for the upgrading of alginates and artificial heteromannuronans.</v>
          </cell>
          <cell r="F1315">
            <v>1818964</v>
          </cell>
          <cell r="G1315">
            <v>1176487</v>
          </cell>
          <cell r="H1315">
            <v>36524</v>
          </cell>
          <cell r="I1315">
            <v>7</v>
          </cell>
          <cell r="J1315">
            <v>3</v>
          </cell>
          <cell r="K1315" t="str">
            <v>Principal Contractor</v>
          </cell>
          <cell r="L1315" t="str">
            <v>FMC BIOPOLYMER A/S</v>
          </cell>
          <cell r="M1315" t="str">
            <v>Tomtegata 36</v>
          </cell>
          <cell r="N1315" t="str">
            <v>3012</v>
          </cell>
          <cell r="O1315" t="str">
            <v>DRAMMEN</v>
          </cell>
          <cell r="P1315" t="str">
            <v>NO</v>
          </cell>
          <cell r="Q1315" t="str">
            <v>N/A</v>
          </cell>
          <cell r="R1315">
            <v>397150</v>
          </cell>
          <cell r="S1315">
            <v>158860</v>
          </cell>
          <cell r="T1315" t="str">
            <v>OTH</v>
          </cell>
          <cell r="U1315" t="str">
            <v>PRC</v>
          </cell>
          <cell r="V1315" t="str">
            <v>BES</v>
          </cell>
        </row>
        <row r="1316">
          <cell r="A1316" t="str">
            <v>QOL</v>
          </cell>
          <cell r="B1316" t="str">
            <v>QLK3-CT-1999-00034</v>
          </cell>
          <cell r="C1316" t="str">
            <v>1.1.1.-3.</v>
          </cell>
          <cell r="D1316" t="str">
            <v>Research Projects</v>
          </cell>
          <cell r="E1316" t="str">
            <v>Polysaccharide Molecular Engineering. The use of mannuronan C-5 epimerases for the upgrading of alginates and artificial heteromannuronans.</v>
          </cell>
          <cell r="F1316">
            <v>1818964</v>
          </cell>
          <cell r="G1316">
            <v>1176487</v>
          </cell>
          <cell r="H1316">
            <v>36524</v>
          </cell>
          <cell r="I1316">
            <v>7</v>
          </cell>
          <cell r="K1316" t="str">
            <v>Prime Contractor</v>
          </cell>
          <cell r="L1316" t="str">
            <v>NTNU</v>
          </cell>
          <cell r="M1316" t="str">
            <v>Gloeshaugen</v>
          </cell>
          <cell r="N1316" t="str">
            <v>7491</v>
          </cell>
          <cell r="O1316" t="str">
            <v>TRONDHEIM</v>
          </cell>
          <cell r="P1316" t="str">
            <v>NO</v>
          </cell>
          <cell r="R1316">
            <v>382170</v>
          </cell>
          <cell r="S1316">
            <v>382170</v>
          </cell>
          <cell r="T1316" t="str">
            <v>HES</v>
          </cell>
          <cell r="U1316" t="str">
            <v>GOV</v>
          </cell>
          <cell r="V1316" t="str">
            <v>HES</v>
          </cell>
        </row>
        <row r="1317">
          <cell r="A1317" t="str">
            <v>QOL</v>
          </cell>
          <cell r="B1317" t="str">
            <v>QLK3-CT-1999-00034</v>
          </cell>
          <cell r="C1317" t="str">
            <v>1.1.1.-3.</v>
          </cell>
          <cell r="D1317" t="str">
            <v>Research Projects</v>
          </cell>
          <cell r="E1317" t="str">
            <v>Polysaccharide Molecular Engineering. The use of mannuronan C-5 epimerases for the upgrading of alginates and artificial heteromannuronans.</v>
          </cell>
          <cell r="F1317">
            <v>1818964</v>
          </cell>
          <cell r="G1317">
            <v>1176487</v>
          </cell>
          <cell r="H1317">
            <v>36524</v>
          </cell>
          <cell r="I1317">
            <v>7</v>
          </cell>
          <cell r="K1317" t="str">
            <v>Principal Contractor</v>
          </cell>
          <cell r="L1317" t="str">
            <v xml:space="preserve">PRONOVA BIOCARE A.S
</v>
          </cell>
          <cell r="M1317" t="str">
            <v>Lysaker Torg</v>
          </cell>
          <cell r="N1317" t="str">
            <v>1327</v>
          </cell>
          <cell r="O1317" t="str">
            <v>LYSAKER</v>
          </cell>
          <cell r="P1317" t="str">
            <v>NO</v>
          </cell>
          <cell r="R1317">
            <v>397150</v>
          </cell>
          <cell r="S1317">
            <v>158860</v>
          </cell>
          <cell r="T1317" t="str">
            <v>OTH</v>
          </cell>
          <cell r="U1317" t="str">
            <v>PRC</v>
          </cell>
          <cell r="V1317" t="str">
            <v>BES</v>
          </cell>
        </row>
        <row r="1318">
          <cell r="A1318" t="str">
            <v>QOL</v>
          </cell>
          <cell r="B1318" t="str">
            <v>QLK3-CT-1999-00811</v>
          </cell>
          <cell r="C1318" t="str">
            <v>1.1.1.-3.</v>
          </cell>
          <cell r="D1318" t="str">
            <v>Research Projects</v>
          </cell>
          <cell r="E1318" t="str">
            <v>Comparison and Validation of Novel Pyrogen Tests Based on the Human Fever Reaction</v>
          </cell>
          <cell r="F1318">
            <v>2424169</v>
          </cell>
          <cell r="G1318">
            <v>1282835</v>
          </cell>
          <cell r="H1318">
            <v>36532</v>
          </cell>
          <cell r="I1318">
            <v>10</v>
          </cell>
          <cell r="J1318">
            <v>1</v>
          </cell>
          <cell r="K1318" t="str">
            <v>Principal Contractor</v>
          </cell>
          <cell r="L1318" t="str">
            <v>NASJONALT FOLKEHELSEINSTITUTT</v>
          </cell>
          <cell r="M1318" t="str">
            <v>Geitmyrsveien 75 Torshov</v>
          </cell>
          <cell r="N1318" t="str">
            <v>0403</v>
          </cell>
          <cell r="O1318" t="str">
            <v>OSLO</v>
          </cell>
          <cell r="P1318" t="str">
            <v>NO</v>
          </cell>
          <cell r="Q1318" t="str">
            <v>N/A</v>
          </cell>
          <cell r="R1318">
            <v>125000</v>
          </cell>
          <cell r="S1318">
            <v>62500</v>
          </cell>
          <cell r="T1318" t="str">
            <v>REC</v>
          </cell>
          <cell r="U1318" t="str">
            <v>GOV</v>
          </cell>
          <cell r="V1318" t="str">
            <v>RPU</v>
          </cell>
        </row>
        <row r="1319">
          <cell r="A1319" t="str">
            <v>QOL</v>
          </cell>
          <cell r="B1319" t="str">
            <v>QLK3-CT-2000-00634</v>
          </cell>
          <cell r="C1319" t="str">
            <v>1.1.1.-3.</v>
          </cell>
          <cell r="D1319" t="str">
            <v>Research Projects</v>
          </cell>
          <cell r="E1319" t="str">
            <v>Therapeutic oligomers for in vivo targeted gene modification</v>
          </cell>
          <cell r="F1319">
            <v>2393794</v>
          </cell>
          <cell r="G1319">
            <v>1964544</v>
          </cell>
          <cell r="H1319">
            <v>36914</v>
          </cell>
          <cell r="I1319">
            <v>7</v>
          </cell>
          <cell r="J1319">
            <v>2</v>
          </cell>
          <cell r="K1319" t="str">
            <v>Prime Contractor</v>
          </cell>
          <cell r="L1319" t="str">
            <v>RIKSHOSPITALET UNIVERSITY OF OSLO</v>
          </cell>
          <cell r="M1319" t="str">
            <v>Pilestredet 32</v>
          </cell>
          <cell r="N1319" t="str">
            <v>0027</v>
          </cell>
          <cell r="O1319" t="str">
            <v>OSLO</v>
          </cell>
          <cell r="P1319" t="str">
            <v>NO</v>
          </cell>
          <cell r="Q1319" t="str">
            <v>N/A</v>
          </cell>
          <cell r="R1319">
            <v>335610</v>
          </cell>
          <cell r="S1319">
            <v>335610</v>
          </cell>
          <cell r="T1319" t="str">
            <v>HES</v>
          </cell>
          <cell r="U1319" t="str">
            <v>GOV</v>
          </cell>
          <cell r="V1319" t="str">
            <v>HES</v>
          </cell>
        </row>
        <row r="1320">
          <cell r="A1320" t="str">
            <v>QOL</v>
          </cell>
          <cell r="B1320" t="str">
            <v>QLK3-CT-2000-00634</v>
          </cell>
          <cell r="C1320" t="str">
            <v>1.1.1.-3.</v>
          </cell>
          <cell r="D1320" t="str">
            <v>Research Projects</v>
          </cell>
          <cell r="E1320" t="str">
            <v>Therapeutic oligomers for in vivo targeted gene modification</v>
          </cell>
          <cell r="F1320">
            <v>2393794</v>
          </cell>
          <cell r="G1320">
            <v>1964544</v>
          </cell>
          <cell r="H1320">
            <v>36914</v>
          </cell>
          <cell r="I1320">
            <v>7</v>
          </cell>
          <cell r="K1320" t="str">
            <v>Principal Contractor</v>
          </cell>
          <cell r="L1320" t="str">
            <v>University of Oslo</v>
          </cell>
          <cell r="M1320" t="str">
            <v>Problemveien 1</v>
          </cell>
          <cell r="N1320" t="str">
            <v>0316</v>
          </cell>
          <cell r="O1320" t="str">
            <v>OSLO</v>
          </cell>
          <cell r="P1320" t="str">
            <v>NO</v>
          </cell>
          <cell r="Q1320" t="str">
            <v>N/A</v>
          </cell>
          <cell r="R1320">
            <v>246045</v>
          </cell>
          <cell r="S1320">
            <v>246045</v>
          </cell>
          <cell r="T1320" t="str">
            <v>HES</v>
          </cell>
          <cell r="U1320" t="str">
            <v>GOV</v>
          </cell>
          <cell r="V1320" t="str">
            <v>HES</v>
          </cell>
        </row>
        <row r="1321">
          <cell r="A1321" t="str">
            <v>QOL</v>
          </cell>
          <cell r="B1321" t="str">
            <v>QLK3-CT-2001-00090</v>
          </cell>
          <cell r="C1321" t="str">
            <v>1.1.1.-3.</v>
          </cell>
          <cell r="D1321" t="str">
            <v>Research Projects</v>
          </cell>
          <cell r="E1321" t="str">
            <v>Stable extracellular matrices as novel biotherapeutics for biomimetic induction of hard tissue growth</v>
          </cell>
          <cell r="F1321">
            <v>2766946</v>
          </cell>
          <cell r="G1321">
            <v>2528935</v>
          </cell>
          <cell r="H1321">
            <v>37194</v>
          </cell>
          <cell r="I1321">
            <v>5</v>
          </cell>
          <cell r="J1321">
            <v>1</v>
          </cell>
          <cell r="K1321" t="str">
            <v>Prime Contractor</v>
          </cell>
          <cell r="L1321" t="str">
            <v>University of Oslo</v>
          </cell>
          <cell r="M1321" t="str">
            <v>Problemveien 1</v>
          </cell>
          <cell r="N1321" t="str">
            <v>0316</v>
          </cell>
          <cell r="O1321" t="str">
            <v>OSLO</v>
          </cell>
          <cell r="P1321" t="str">
            <v>NO</v>
          </cell>
          <cell r="Q1321" t="str">
            <v>N/A</v>
          </cell>
          <cell r="R1321">
            <v>946202</v>
          </cell>
          <cell r="S1321">
            <v>946202</v>
          </cell>
          <cell r="T1321" t="str">
            <v>HES</v>
          </cell>
          <cell r="U1321" t="str">
            <v>GOV</v>
          </cell>
          <cell r="V1321" t="str">
            <v>HES</v>
          </cell>
        </row>
        <row r="1322">
          <cell r="A1322" t="str">
            <v>QOL</v>
          </cell>
          <cell r="B1322" t="str">
            <v>QLK3-CT-2001-02242</v>
          </cell>
          <cell r="C1322" t="str">
            <v>1.1.1.-3.</v>
          </cell>
          <cell r="D1322" t="str">
            <v>Research Projects</v>
          </cell>
          <cell r="E1322" t="str">
            <v>Gene Flow from Transgenic Plants: Evaluation and Biotechnology</v>
          </cell>
          <cell r="F1322">
            <v>1741388</v>
          </cell>
          <cell r="G1322">
            <v>1199528</v>
          </cell>
          <cell r="H1322">
            <v>37153</v>
          </cell>
          <cell r="I1322">
            <v>10</v>
          </cell>
          <cell r="J1322">
            <v>1</v>
          </cell>
          <cell r="K1322" t="str">
            <v>Principal Contractor</v>
          </cell>
          <cell r="L1322" t="str">
            <v>NORGES LANDBRUKSHOGSKOLE - NLH</v>
          </cell>
          <cell r="M1322" t="str">
            <v>Kirkeveien 1</v>
          </cell>
          <cell r="N1322" t="str">
            <v>1432</v>
          </cell>
          <cell r="O1322" t="str">
            <v>AAS</v>
          </cell>
          <cell r="P1322" t="str">
            <v>NO</v>
          </cell>
          <cell r="Q1322" t="str">
            <v>N/A</v>
          </cell>
          <cell r="R1322">
            <v>111000</v>
          </cell>
          <cell r="S1322">
            <v>111000</v>
          </cell>
          <cell r="T1322" t="str">
            <v>HES</v>
          </cell>
          <cell r="U1322" t="str">
            <v>GOV</v>
          </cell>
          <cell r="V1322" t="str">
            <v>HES</v>
          </cell>
        </row>
        <row r="1323">
          <cell r="A1323" t="str">
            <v>QOL</v>
          </cell>
          <cell r="B1323" t="str">
            <v>QLK3-CT-2001-02458</v>
          </cell>
          <cell r="C1323" t="str">
            <v>1.1.1.-3.</v>
          </cell>
          <cell r="D1323" t="str">
            <v>Research Projects</v>
          </cell>
          <cell r="E1323" t="str">
            <v>A systematic and multidisciplinary approach towards understanding and therapy of the inborn lysosomal storage disease alpha-mannosidosis.</v>
          </cell>
          <cell r="F1323">
            <v>2396893</v>
          </cell>
          <cell r="G1323">
            <v>1557640</v>
          </cell>
          <cell r="H1323">
            <v>37165</v>
          </cell>
          <cell r="I1323">
            <v>9</v>
          </cell>
          <cell r="J1323">
            <v>1</v>
          </cell>
          <cell r="K1323" t="str">
            <v>Prime Contractor</v>
          </cell>
          <cell r="L1323" t="str">
            <v>University of Tromsoe</v>
          </cell>
          <cell r="N1323" t="str">
            <v>9037</v>
          </cell>
          <cell r="O1323" t="str">
            <v>TROMSOE</v>
          </cell>
          <cell r="P1323" t="str">
            <v>NO</v>
          </cell>
          <cell r="Q1323" t="str">
            <v>N/A</v>
          </cell>
          <cell r="R1323">
            <v>631267</v>
          </cell>
          <cell r="S1323">
            <v>631267</v>
          </cell>
          <cell r="T1323" t="str">
            <v>HES</v>
          </cell>
          <cell r="U1323" t="str">
            <v>GOV</v>
          </cell>
          <cell r="V1323" t="str">
            <v>HES</v>
          </cell>
        </row>
        <row r="1324">
          <cell r="A1324" t="str">
            <v>QOL</v>
          </cell>
          <cell r="B1324" t="str">
            <v>QLK3-CT-2002-01309</v>
          </cell>
          <cell r="C1324" t="str">
            <v>1.1.1.-3.</v>
          </cell>
          <cell r="D1324" t="str">
            <v>Research Projects</v>
          </cell>
          <cell r="E1324" t="str">
            <v>European project to study BSE strain in sheep</v>
          </cell>
          <cell r="F1324">
            <v>4068816</v>
          </cell>
          <cell r="G1324">
            <v>2656845</v>
          </cell>
          <cell r="H1324">
            <v>37601</v>
          </cell>
          <cell r="I1324">
            <v>8</v>
          </cell>
          <cell r="J1324">
            <v>1</v>
          </cell>
          <cell r="K1324" t="str">
            <v>Principal Contractor</v>
          </cell>
          <cell r="L1324" t="str">
            <v>NATIONAL VETERINARY INSTITUTE</v>
          </cell>
          <cell r="M1324" t="str">
            <v>Ullevaalsveien 68</v>
          </cell>
          <cell r="N1324" t="str">
            <v>0033</v>
          </cell>
          <cell r="O1324" t="str">
            <v>OSLO</v>
          </cell>
          <cell r="P1324" t="str">
            <v>NO</v>
          </cell>
          <cell r="Q1324" t="str">
            <v>N/A</v>
          </cell>
          <cell r="R1324">
            <v>564493</v>
          </cell>
          <cell r="S1324">
            <v>282246</v>
          </cell>
          <cell r="T1324" t="str">
            <v>REC</v>
          </cell>
          <cell r="U1324" t="str">
            <v>GOV</v>
          </cell>
          <cell r="V1324" t="str">
            <v>RPU</v>
          </cell>
        </row>
        <row r="1325">
          <cell r="A1325" t="str">
            <v>QOL</v>
          </cell>
          <cell r="B1325" t="str">
            <v>QLK3-CT-2002-01775</v>
          </cell>
          <cell r="C1325" t="str">
            <v>1.1.1.-3.</v>
          </cell>
          <cell r="D1325" t="str">
            <v>Demonstration Projects</v>
          </cell>
          <cell r="E1325" t="str">
            <v>Demonstration of the clinical utility of holoTC as an early marker of vitamin B12 deficiency</v>
          </cell>
          <cell r="F1325">
            <v>2178933</v>
          </cell>
          <cell r="G1325">
            <v>1897345</v>
          </cell>
          <cell r="H1325">
            <v>37523</v>
          </cell>
          <cell r="I1325">
            <v>6</v>
          </cell>
          <cell r="J1325">
            <v>2</v>
          </cell>
          <cell r="K1325" t="str">
            <v>Principal Contractor</v>
          </cell>
          <cell r="L1325" t="str">
            <v>AXIS-SHIELD ASA</v>
          </cell>
          <cell r="M1325" t="str">
            <v>Ulvenveien 87</v>
          </cell>
          <cell r="N1325" t="str">
            <v>0510</v>
          </cell>
          <cell r="O1325" t="str">
            <v>OSLO</v>
          </cell>
          <cell r="P1325" t="str">
            <v>NO</v>
          </cell>
          <cell r="Q1325" t="str">
            <v>N/A</v>
          </cell>
          <cell r="R1325">
            <v>433212</v>
          </cell>
          <cell r="S1325">
            <v>151624</v>
          </cell>
          <cell r="T1325" t="str">
            <v>IND</v>
          </cell>
          <cell r="U1325" t="str">
            <v>PRC</v>
          </cell>
          <cell r="V1325" t="str">
            <v>BES</v>
          </cell>
        </row>
        <row r="1326">
          <cell r="A1326" t="str">
            <v>QOL</v>
          </cell>
          <cell r="B1326" t="str">
            <v>QLK3-CT-2002-01775</v>
          </cell>
          <cell r="C1326" t="str">
            <v>1.1.1.-3.</v>
          </cell>
          <cell r="D1326" t="str">
            <v>Demonstration Projects</v>
          </cell>
          <cell r="E1326" t="str">
            <v>Demonstration of the clinical utility of holoTC as an early marker of vitamin B12 deficiency</v>
          </cell>
          <cell r="F1326">
            <v>2178933</v>
          </cell>
          <cell r="G1326">
            <v>1897345</v>
          </cell>
          <cell r="H1326">
            <v>37523</v>
          </cell>
          <cell r="I1326">
            <v>6</v>
          </cell>
          <cell r="K1326" t="str">
            <v>Principal Contractor</v>
          </cell>
          <cell r="L1326" t="str">
            <v xml:space="preserve">University of Bergen </v>
          </cell>
          <cell r="M1326" t="str">
            <v>Prof. Keysersgt. 8</v>
          </cell>
          <cell r="N1326" t="str">
            <v>5020</v>
          </cell>
          <cell r="O1326" t="str">
            <v>BERGEN</v>
          </cell>
          <cell r="P1326" t="str">
            <v>NO</v>
          </cell>
          <cell r="Q1326" t="str">
            <v>N/A</v>
          </cell>
          <cell r="R1326">
            <v>442192</v>
          </cell>
          <cell r="S1326">
            <v>442192</v>
          </cell>
          <cell r="T1326" t="str">
            <v>HES</v>
          </cell>
          <cell r="U1326" t="str">
            <v>GOV</v>
          </cell>
          <cell r="V1326" t="str">
            <v>HES</v>
          </cell>
        </row>
        <row r="1327">
          <cell r="A1327" t="str">
            <v>QOL</v>
          </cell>
          <cell r="B1327" t="str">
            <v>QLK3-CT-2002-01936</v>
          </cell>
          <cell r="C1327" t="str">
            <v>1.1.1.-3.</v>
          </cell>
          <cell r="D1327" t="str">
            <v>Research Projects</v>
          </cell>
          <cell r="E1327" t="str">
            <v>Predicting outcome and developing new therapeutic strategies for haematological stem cell transplant recipients using in vitro techniques.</v>
          </cell>
          <cell r="F1327">
            <v>2336008</v>
          </cell>
          <cell r="G1327">
            <v>2105608</v>
          </cell>
          <cell r="H1327">
            <v>37613</v>
          </cell>
          <cell r="I1327">
            <v>11</v>
          </cell>
          <cell r="J1327">
            <v>1</v>
          </cell>
          <cell r="K1327" t="str">
            <v>Principal Contractor</v>
          </cell>
          <cell r="L1327" t="str">
            <v>HELSE BERGEN HF</v>
          </cell>
          <cell r="M1327" t="str">
            <v>Jonas Lies Vei 65</v>
          </cell>
          <cell r="N1327" t="str">
            <v>5021</v>
          </cell>
          <cell r="O1327" t="str">
            <v>BERGEN</v>
          </cell>
          <cell r="P1327" t="str">
            <v>NO</v>
          </cell>
          <cell r="Q1327" t="str">
            <v>N/A</v>
          </cell>
          <cell r="R1327">
            <v>149961</v>
          </cell>
          <cell r="S1327">
            <v>149961</v>
          </cell>
          <cell r="T1327" t="str">
            <v>N/A</v>
          </cell>
          <cell r="U1327" t="str">
            <v>GOV</v>
          </cell>
          <cell r="V1327" t="str">
            <v>N/A</v>
          </cell>
        </row>
        <row r="1328">
          <cell r="A1328" t="str">
            <v>QOL</v>
          </cell>
          <cell r="B1328" t="str">
            <v>QLK3-CT-2002-01945</v>
          </cell>
          <cell r="C1328" t="str">
            <v>1.1.1.-3.</v>
          </cell>
          <cell r="D1328" t="str">
            <v>Research Projects</v>
          </cell>
          <cell r="E1328" t="str">
            <v>IMPROVING ARABLE PRODUCTION SYSTEMS BY EXPRESSING MARINE ALGAL RUBISCO IN CROP PLANTS</v>
          </cell>
          <cell r="F1328">
            <v>2747123</v>
          </cell>
          <cell r="G1328">
            <v>1999997</v>
          </cell>
          <cell r="H1328">
            <v>37613</v>
          </cell>
          <cell r="I1328">
            <v>8</v>
          </cell>
          <cell r="J1328">
            <v>3</v>
          </cell>
          <cell r="K1328" t="str">
            <v>Principal Contractor</v>
          </cell>
          <cell r="L1328" t="str">
            <v>NORGES LANDBRUKSHOGSKOLE - NLH</v>
          </cell>
          <cell r="M1328" t="str">
            <v>Kirkeveien 1</v>
          </cell>
          <cell r="N1328" t="str">
            <v>1432</v>
          </cell>
          <cell r="O1328" t="str">
            <v>AAS</v>
          </cell>
          <cell r="P1328" t="str">
            <v>NO</v>
          </cell>
          <cell r="Q1328" t="str">
            <v>N/A</v>
          </cell>
          <cell r="R1328">
            <v>108720</v>
          </cell>
          <cell r="S1328">
            <v>108720</v>
          </cell>
          <cell r="T1328" t="str">
            <v>HES</v>
          </cell>
          <cell r="U1328" t="str">
            <v>GOV</v>
          </cell>
          <cell r="V1328" t="str">
            <v>HES</v>
          </cell>
        </row>
        <row r="1329">
          <cell r="A1329" t="str">
            <v>QOL</v>
          </cell>
          <cell r="B1329" t="str">
            <v>QLK3-CT-2002-01945</v>
          </cell>
          <cell r="C1329" t="str">
            <v>1.1.1.-3.</v>
          </cell>
          <cell r="D1329" t="str">
            <v>Research Projects</v>
          </cell>
          <cell r="E1329" t="str">
            <v>IMPROVING ARABLE PRODUCTION SYSTEMS BY EXPRESSING MARINE ALGAL RUBISCO IN CROP PLANTS</v>
          </cell>
          <cell r="F1329">
            <v>2747123</v>
          </cell>
          <cell r="G1329">
            <v>1999997</v>
          </cell>
          <cell r="H1329">
            <v>37613</v>
          </cell>
          <cell r="I1329">
            <v>8</v>
          </cell>
          <cell r="K1329" t="str">
            <v>Principal Contractor</v>
          </cell>
          <cell r="L1329" t="str">
            <v>University of Oslo</v>
          </cell>
          <cell r="M1329" t="str">
            <v>Problemveien 1</v>
          </cell>
          <cell r="N1329" t="str">
            <v>0316</v>
          </cell>
          <cell r="O1329" t="str">
            <v>OSLO</v>
          </cell>
          <cell r="P1329" t="str">
            <v>NO</v>
          </cell>
          <cell r="Q1329" t="str">
            <v>N/A</v>
          </cell>
          <cell r="R1329">
            <v>262746</v>
          </cell>
          <cell r="S1329">
            <v>262746</v>
          </cell>
          <cell r="T1329" t="str">
            <v>HES</v>
          </cell>
          <cell r="U1329" t="str">
            <v>GOV</v>
          </cell>
          <cell r="V1329" t="str">
            <v>HES</v>
          </cell>
        </row>
        <row r="1330">
          <cell r="A1330" t="str">
            <v>QOL</v>
          </cell>
          <cell r="B1330" t="str">
            <v>QLK3-CT-2002-01945</v>
          </cell>
          <cell r="C1330" t="str">
            <v>1.1.1.-3.</v>
          </cell>
          <cell r="D1330" t="str">
            <v>Research Projects</v>
          </cell>
          <cell r="E1330" t="str">
            <v>IMPROVING ARABLE PRODUCTION SYSTEMS BY EXPRESSING MARINE ALGAL RUBISCO IN CROP PLANTS</v>
          </cell>
          <cell r="F1330">
            <v>2747123</v>
          </cell>
          <cell r="G1330">
            <v>1999997</v>
          </cell>
          <cell r="H1330">
            <v>37613</v>
          </cell>
          <cell r="I1330">
            <v>8</v>
          </cell>
          <cell r="K1330" t="str">
            <v>Principal Contractor</v>
          </cell>
          <cell r="L1330" t="str">
            <v>University of Tromsoe</v>
          </cell>
          <cell r="N1330" t="str">
            <v>9037</v>
          </cell>
          <cell r="O1330" t="str">
            <v>TROMSOE</v>
          </cell>
          <cell r="P1330" t="str">
            <v>NO</v>
          </cell>
          <cell r="Q1330" t="str">
            <v>N/A</v>
          </cell>
          <cell r="R1330">
            <v>270000</v>
          </cell>
          <cell r="S1330">
            <v>270000</v>
          </cell>
          <cell r="T1330" t="str">
            <v>HES</v>
          </cell>
          <cell r="U1330" t="str">
            <v>GOV</v>
          </cell>
          <cell r="V1330" t="str">
            <v>HES</v>
          </cell>
        </row>
        <row r="1331">
          <cell r="A1331" t="str">
            <v>QOL</v>
          </cell>
          <cell r="B1331" t="str">
            <v>QLK3-CT-2002-02132</v>
          </cell>
          <cell r="C1331" t="str">
            <v>1.1.1.-3.</v>
          </cell>
          <cell r="D1331" t="str">
            <v>Thematic Network</v>
          </cell>
          <cell r="E1331" t="str">
            <v>Microalgae as Cell Factories for Chemical and Biochemical Products</v>
          </cell>
          <cell r="F1331">
            <v>1221878</v>
          </cell>
          <cell r="G1331">
            <v>1221878</v>
          </cell>
          <cell r="H1331">
            <v>37648</v>
          </cell>
          <cell r="I1331">
            <v>31</v>
          </cell>
          <cell r="J1331">
            <v>1</v>
          </cell>
          <cell r="K1331" t="str">
            <v>Member</v>
          </cell>
          <cell r="L1331" t="str">
            <v>NORWEGIAN INSTITUTE OF FISHERIES AND AQUACULTURE LTD</v>
          </cell>
          <cell r="M1331" t="str">
            <v>University Campus, Breivika</v>
          </cell>
          <cell r="N1331" t="str">
            <v>9291</v>
          </cell>
          <cell r="O1331" t="str">
            <v>TROMSOE</v>
          </cell>
          <cell r="P1331" t="str">
            <v>NO</v>
          </cell>
          <cell r="R1331">
            <v>21600</v>
          </cell>
          <cell r="S1331">
            <v>21600</v>
          </cell>
          <cell r="T1331" t="str">
            <v>REC</v>
          </cell>
          <cell r="U1331" t="str">
            <v>PNP</v>
          </cell>
          <cell r="V1331" t="str">
            <v>RPN</v>
          </cell>
        </row>
        <row r="1332">
          <cell r="A1332" t="str">
            <v>QOL</v>
          </cell>
          <cell r="B1332" t="str">
            <v>QLK3-CT-2002-02149</v>
          </cell>
          <cell r="C1332" t="str">
            <v>1.1.1.-3.</v>
          </cell>
          <cell r="D1332" t="str">
            <v>Research Projects</v>
          </cell>
          <cell r="E1332" t="str">
            <v>Anchored cAMP signalling - implications for treatment of human disease</v>
          </cell>
          <cell r="F1332">
            <v>2470168</v>
          </cell>
          <cell r="G1332">
            <v>1700000</v>
          </cell>
          <cell r="H1332">
            <v>37531</v>
          </cell>
          <cell r="I1332">
            <v>11</v>
          </cell>
          <cell r="J1332">
            <v>2</v>
          </cell>
          <cell r="K1332" t="str">
            <v>Principal Contractor</v>
          </cell>
          <cell r="L1332" t="str">
            <v>LAURAS AS</v>
          </cell>
          <cell r="M1332" t="str">
            <v>Gaustadalleen 21</v>
          </cell>
          <cell r="N1332" t="str">
            <v>0349</v>
          </cell>
          <cell r="O1332" t="str">
            <v>OSLO</v>
          </cell>
          <cell r="P1332" t="str">
            <v>NO</v>
          </cell>
          <cell r="Q1332" t="str">
            <v>N/A</v>
          </cell>
          <cell r="R1332">
            <v>130320</v>
          </cell>
          <cell r="S1332">
            <v>51984</v>
          </cell>
          <cell r="T1332" t="str">
            <v>REC</v>
          </cell>
          <cell r="U1332" t="str">
            <v>PRC</v>
          </cell>
          <cell r="V1332" t="str">
            <v>RPR</v>
          </cell>
        </row>
        <row r="1333">
          <cell r="A1333" t="str">
            <v>QOL</v>
          </cell>
          <cell r="B1333" t="str">
            <v>QLK3-CT-2002-02149</v>
          </cell>
          <cell r="C1333" t="str">
            <v>1.1.1.-3.</v>
          </cell>
          <cell r="D1333" t="str">
            <v>Research Projects</v>
          </cell>
          <cell r="E1333" t="str">
            <v>Anchored cAMP signalling - implications for treatment of human disease</v>
          </cell>
          <cell r="F1333">
            <v>2470168</v>
          </cell>
          <cell r="G1333">
            <v>1700000</v>
          </cell>
          <cell r="H1333">
            <v>37531</v>
          </cell>
          <cell r="I1333">
            <v>11</v>
          </cell>
          <cell r="K1333" t="str">
            <v>Prime Contractor</v>
          </cell>
          <cell r="L1333" t="str">
            <v>University of Oslo</v>
          </cell>
          <cell r="M1333" t="str">
            <v>Problemveien 1</v>
          </cell>
          <cell r="N1333" t="str">
            <v>0316</v>
          </cell>
          <cell r="O1333" t="str">
            <v>OSLO</v>
          </cell>
          <cell r="P1333" t="str">
            <v>NO</v>
          </cell>
          <cell r="Q1333" t="str">
            <v>N/A</v>
          </cell>
          <cell r="R1333">
            <v>428974</v>
          </cell>
          <cell r="S1333">
            <v>428974</v>
          </cell>
          <cell r="T1333" t="str">
            <v>HES</v>
          </cell>
          <cell r="U1333" t="str">
            <v>GOV</v>
          </cell>
          <cell r="V1333" t="str">
            <v>HES</v>
          </cell>
        </row>
        <row r="1334">
          <cell r="A1334" t="str">
            <v>QOL</v>
          </cell>
          <cell r="B1334" t="str">
            <v>QLK3-CT-2002-30149</v>
          </cell>
          <cell r="C1334" t="str">
            <v>1.1.1.-3.</v>
          </cell>
          <cell r="D1334" t="str">
            <v>Classical Accompanying Measures</v>
          </cell>
          <cell r="E1334" t="str">
            <v>THE SEVENTH SYMPOSIUM ON BACTERIAL GENETICS AND ECOLOGY</v>
          </cell>
          <cell r="F1334">
            <v>43000</v>
          </cell>
          <cell r="G1334">
            <v>43000</v>
          </cell>
          <cell r="I1334">
            <v>1</v>
          </cell>
          <cell r="J1334">
            <v>1</v>
          </cell>
          <cell r="K1334" t="str">
            <v>Principal Contractor</v>
          </cell>
          <cell r="L1334" t="str">
            <v xml:space="preserve">University of Bergen </v>
          </cell>
          <cell r="M1334" t="str">
            <v>Prof. Keysersgt. 8</v>
          </cell>
          <cell r="N1334" t="str">
            <v>5020</v>
          </cell>
          <cell r="O1334" t="str">
            <v>BERGEN</v>
          </cell>
          <cell r="P1334" t="str">
            <v>NO</v>
          </cell>
          <cell r="Q1334" t="str">
            <v>N/A</v>
          </cell>
          <cell r="R1334">
            <v>43000</v>
          </cell>
          <cell r="S1334">
            <v>43000</v>
          </cell>
          <cell r="T1334" t="str">
            <v>HES</v>
          </cell>
          <cell r="U1334" t="str">
            <v>GOV</v>
          </cell>
          <cell r="V1334" t="str">
            <v>HES</v>
          </cell>
        </row>
        <row r="1335">
          <cell r="A1335" t="str">
            <v>QOL</v>
          </cell>
          <cell r="B1335" t="str">
            <v>QLK3-CT-2002-30520</v>
          </cell>
          <cell r="C1335" t="str">
            <v>1.1.1.-3.</v>
          </cell>
          <cell r="D1335" t="str">
            <v>Classical Accompanying Measures</v>
          </cell>
          <cell r="E1335" t="str">
            <v>TREASURES FROM THE SEA - a 52-minute international TV-documentary/ video for educational purposes and web site about marine bioprospecting</v>
          </cell>
          <cell r="F1335">
            <v>180049</v>
          </cell>
          <cell r="G1335">
            <v>161194</v>
          </cell>
          <cell r="I1335">
            <v>1</v>
          </cell>
          <cell r="J1335">
            <v>1</v>
          </cell>
          <cell r="K1335" t="str">
            <v>Principal Contractor</v>
          </cell>
          <cell r="L1335" t="str">
            <v xml:space="preserve">University of Bergen </v>
          </cell>
          <cell r="M1335" t="str">
            <v>Prof. Keysersgt. 8</v>
          </cell>
          <cell r="N1335" t="str">
            <v>5020</v>
          </cell>
          <cell r="O1335" t="str">
            <v>BERGEN</v>
          </cell>
          <cell r="P1335" t="str">
            <v>NO</v>
          </cell>
          <cell r="Q1335" t="str">
            <v>N/A</v>
          </cell>
          <cell r="R1335">
            <v>180049</v>
          </cell>
          <cell r="S1335">
            <v>161194</v>
          </cell>
          <cell r="T1335" t="str">
            <v>HES</v>
          </cell>
          <cell r="U1335" t="str">
            <v>GOV</v>
          </cell>
          <cell r="V1335" t="str">
            <v>HES</v>
          </cell>
        </row>
        <row r="1336">
          <cell r="A1336" t="str">
            <v>QOL</v>
          </cell>
          <cell r="B1336" t="str">
            <v>QLK4-CT-1999-01237</v>
          </cell>
          <cell r="C1336" t="str">
            <v>1.1.1.-4.</v>
          </cell>
          <cell r="D1336" t="str">
            <v>Research Projects</v>
          </cell>
          <cell r="E1336" t="str">
            <v>European prospective study of environment, allergy and the lung (preferred name - European Community respiratory health survey II)</v>
          </cell>
          <cell r="F1336">
            <v>2973854</v>
          </cell>
          <cell r="G1336">
            <v>2400000</v>
          </cell>
          <cell r="H1336">
            <v>36542</v>
          </cell>
          <cell r="I1336">
            <v>20</v>
          </cell>
          <cell r="J1336">
            <v>1</v>
          </cell>
          <cell r="K1336" t="str">
            <v>Principal Contractor</v>
          </cell>
          <cell r="L1336" t="str">
            <v xml:space="preserve">University of Bergen </v>
          </cell>
          <cell r="M1336" t="str">
            <v>Prof. Keysersgt. 8</v>
          </cell>
          <cell r="N1336" t="str">
            <v>5020</v>
          </cell>
          <cell r="O1336" t="str">
            <v>BERGEN</v>
          </cell>
          <cell r="P1336" t="str">
            <v>NO</v>
          </cell>
          <cell r="Q1336" t="str">
            <v>N/A</v>
          </cell>
          <cell r="R1336">
            <v>0</v>
          </cell>
          <cell r="S1336">
            <v>0</v>
          </cell>
          <cell r="T1336" t="str">
            <v>HES</v>
          </cell>
          <cell r="U1336" t="str">
            <v>GOV</v>
          </cell>
          <cell r="V1336" t="str">
            <v>HES</v>
          </cell>
        </row>
        <row r="1337">
          <cell r="A1337" t="str">
            <v>QOL</v>
          </cell>
          <cell r="B1337" t="str">
            <v>QLK4-CT-1999-01563</v>
          </cell>
          <cell r="C1337" t="str">
            <v>1.1.1.-4.</v>
          </cell>
          <cell r="D1337" t="str">
            <v>Research Projects</v>
          </cell>
          <cell r="E1337" t="str">
            <v>International case control studies of cancer in relation to mobile telephone use</v>
          </cell>
          <cell r="F1337">
            <v>4536441</v>
          </cell>
          <cell r="G1337">
            <v>3850035</v>
          </cell>
          <cell r="H1337">
            <v>36542</v>
          </cell>
          <cell r="I1337">
            <v>12</v>
          </cell>
          <cell r="K1337" t="str">
            <v>Principal Contractor</v>
          </cell>
          <cell r="L1337" t="str">
            <v>STATENS STRAALEVERN</v>
          </cell>
          <cell r="M1337" t="str">
            <v>Grini Naeringspark 13</v>
          </cell>
          <cell r="N1337" t="str">
            <v>1332</v>
          </cell>
          <cell r="O1337" t="str">
            <v>OESTERAAS</v>
          </cell>
          <cell r="P1337" t="str">
            <v>NO</v>
          </cell>
          <cell r="R1337">
            <v>300895</v>
          </cell>
          <cell r="S1337">
            <v>150448</v>
          </cell>
          <cell r="T1337" t="str">
            <v>OTH</v>
          </cell>
          <cell r="U1337" t="str">
            <v>GOV</v>
          </cell>
          <cell r="V1337" t="str">
            <v>PUS</v>
          </cell>
        </row>
        <row r="1338">
          <cell r="A1338" t="str">
            <v>QOL</v>
          </cell>
          <cell r="B1338" t="str">
            <v>QLK4-CT-2000-00489</v>
          </cell>
          <cell r="C1338" t="str">
            <v>1.1.1.-4.</v>
          </cell>
          <cell r="D1338" t="str">
            <v>Research Projects</v>
          </cell>
          <cell r="E1338" t="str">
            <v>European Mercury Emission from Chlor-Alkali Plants</v>
          </cell>
          <cell r="F1338">
            <v>3001967</v>
          </cell>
          <cell r="G1338">
            <v>1969996</v>
          </cell>
          <cell r="H1338">
            <v>36860</v>
          </cell>
          <cell r="I1338">
            <v>9</v>
          </cell>
          <cell r="J1338">
            <v>1</v>
          </cell>
          <cell r="K1338" t="str">
            <v>Principal Contractor</v>
          </cell>
          <cell r="L1338" t="str">
            <v>NILU</v>
          </cell>
          <cell r="M1338" t="str">
            <v>Instituttveien 18</v>
          </cell>
          <cell r="N1338" t="str">
            <v>2027</v>
          </cell>
          <cell r="O1338" t="str">
            <v>KJELLER</v>
          </cell>
          <cell r="P1338" t="str">
            <v>NO</v>
          </cell>
          <cell r="R1338">
            <v>379772</v>
          </cell>
          <cell r="S1338">
            <v>189886</v>
          </cell>
          <cell r="T1338" t="str">
            <v>REC</v>
          </cell>
          <cell r="U1338" t="str">
            <v>PNP</v>
          </cell>
          <cell r="V1338" t="str">
            <v>RPN</v>
          </cell>
        </row>
        <row r="1339">
          <cell r="A1339" t="str">
            <v>QOL</v>
          </cell>
          <cell r="B1339" t="str">
            <v>QLK4-CT-2000-00628</v>
          </cell>
          <cell r="C1339" t="str">
            <v>1.1.1.-4.</v>
          </cell>
          <cell r="D1339" t="str">
            <v>Research Projects</v>
          </cell>
          <cell r="E1339" t="str">
            <v>Cytogenetic Biomarkers and Human Cancer Risk</v>
          </cell>
          <cell r="F1339">
            <v>1532947</v>
          </cell>
          <cell r="G1339">
            <v>1050000</v>
          </cell>
          <cell r="H1339">
            <v>36888</v>
          </cell>
          <cell r="I1339">
            <v>8</v>
          </cell>
          <cell r="J1339">
            <v>1</v>
          </cell>
          <cell r="K1339" t="str">
            <v>Principal Contractor</v>
          </cell>
          <cell r="L1339" t="str">
            <v>TELEMARK CENTRAL HOSPITAL</v>
          </cell>
          <cell r="M1339" t="str">
            <v>Ulefossvn.55</v>
          </cell>
          <cell r="N1339" t="str">
            <v>3710</v>
          </cell>
          <cell r="O1339" t="str">
            <v>SKIEN</v>
          </cell>
          <cell r="P1339" t="str">
            <v>NO</v>
          </cell>
          <cell r="Q1339" t="str">
            <v>N/A</v>
          </cell>
          <cell r="R1339">
            <v>170000</v>
          </cell>
          <cell r="S1339">
            <v>170000</v>
          </cell>
          <cell r="T1339" t="str">
            <v>OTH</v>
          </cell>
          <cell r="U1339" t="str">
            <v>GOV</v>
          </cell>
          <cell r="V1339" t="str">
            <v>PUS</v>
          </cell>
        </row>
        <row r="1340">
          <cell r="A1340" t="str">
            <v>QOL</v>
          </cell>
          <cell r="B1340" t="str">
            <v>QLK4-CT-2000-00787</v>
          </cell>
          <cell r="C1340" t="str">
            <v>1.1.1.-4.</v>
          </cell>
          <cell r="D1340" t="str">
            <v>Research Projects</v>
          </cell>
          <cell r="E1340" t="str">
            <v>A New Technology for Fluorescent 'Cell Chip' Immunotoxicity Testing</v>
          </cell>
          <cell r="F1340">
            <v>1474059</v>
          </cell>
          <cell r="G1340">
            <v>1007968</v>
          </cell>
          <cell r="H1340">
            <v>36868</v>
          </cell>
          <cell r="I1340">
            <v>6</v>
          </cell>
          <cell r="J1340">
            <v>1</v>
          </cell>
          <cell r="K1340" t="str">
            <v>Principal Contractor</v>
          </cell>
          <cell r="L1340" t="str">
            <v>NASJONALT FOLKEHELSEINSTITUTT</v>
          </cell>
          <cell r="M1340" t="str">
            <v>Geitmyrsveien 75 Torshov</v>
          </cell>
          <cell r="N1340" t="str">
            <v>0403</v>
          </cell>
          <cell r="O1340" t="str">
            <v>OSLO</v>
          </cell>
          <cell r="P1340" t="str">
            <v>NO</v>
          </cell>
          <cell r="Q1340" t="str">
            <v>N/A</v>
          </cell>
          <cell r="R1340">
            <v>304915</v>
          </cell>
          <cell r="S1340">
            <v>152457</v>
          </cell>
          <cell r="T1340" t="str">
            <v>REC</v>
          </cell>
          <cell r="U1340" t="str">
            <v>GOV</v>
          </cell>
          <cell r="V1340" t="str">
            <v>RPU</v>
          </cell>
        </row>
        <row r="1341">
          <cell r="A1341" t="str">
            <v>QOL</v>
          </cell>
          <cell r="B1341" t="str">
            <v>QLK4-CT-2000-00792</v>
          </cell>
          <cell r="C1341" t="str">
            <v>1.1.1.-4.</v>
          </cell>
          <cell r="D1341" t="str">
            <v>Research Projects</v>
          </cell>
          <cell r="E1341" t="str">
            <v>Respiratory Allergy and Inflammation Due to Ambient Particles - A European-wide Assessment</v>
          </cell>
          <cell r="F1341">
            <v>2496226</v>
          </cell>
          <cell r="G1341">
            <v>1150000</v>
          </cell>
          <cell r="H1341">
            <v>36881</v>
          </cell>
          <cell r="I1341">
            <v>4</v>
          </cell>
          <cell r="J1341">
            <v>1</v>
          </cell>
          <cell r="K1341" t="str">
            <v>Prime Contractor</v>
          </cell>
          <cell r="L1341" t="str">
            <v>NASJONALT FOLKEHELSEINSTITUTT</v>
          </cell>
          <cell r="M1341" t="str">
            <v>Geitmyrsveien 75 Torshov</v>
          </cell>
          <cell r="N1341" t="str">
            <v>0403</v>
          </cell>
          <cell r="O1341" t="str">
            <v>OSLO</v>
          </cell>
          <cell r="P1341" t="str">
            <v>NO</v>
          </cell>
          <cell r="Q1341" t="str">
            <v>N/A</v>
          </cell>
          <cell r="R1341">
            <v>1331246</v>
          </cell>
          <cell r="S1341">
            <v>564350</v>
          </cell>
          <cell r="T1341" t="str">
            <v>REC</v>
          </cell>
          <cell r="U1341" t="str">
            <v>GOV</v>
          </cell>
          <cell r="V1341" t="str">
            <v>RPU</v>
          </cell>
        </row>
        <row r="1342">
          <cell r="A1342" t="str">
            <v>QOL</v>
          </cell>
          <cell r="B1342" t="str">
            <v>QLK4-CT-2001-00441</v>
          </cell>
          <cell r="C1342" t="str">
            <v>1.1.1.-4.</v>
          </cell>
          <cell r="D1342" t="str">
            <v>Thematic Network</v>
          </cell>
          <cell r="E1342" t="str">
            <v>A thematic network on air pollution and health</v>
          </cell>
          <cell r="F1342">
            <v>1943746</v>
          </cell>
          <cell r="G1342">
            <v>1943746</v>
          </cell>
          <cell r="H1342">
            <v>37202</v>
          </cell>
          <cell r="I1342">
            <v>10</v>
          </cell>
          <cell r="J1342">
            <v>1</v>
          </cell>
          <cell r="K1342" t="str">
            <v>Principal Contractor</v>
          </cell>
          <cell r="L1342" t="str">
            <v>NASJONALT FOLKEHELSEINSTITUTT</v>
          </cell>
          <cell r="M1342" t="str">
            <v>Geitmyrsveien 75 Torshov</v>
          </cell>
          <cell r="N1342" t="str">
            <v>0403</v>
          </cell>
          <cell r="O1342" t="str">
            <v>OSLO</v>
          </cell>
          <cell r="P1342" t="str">
            <v>NO</v>
          </cell>
          <cell r="Q1342" t="str">
            <v>N/A</v>
          </cell>
          <cell r="R1342">
            <v>70200</v>
          </cell>
          <cell r="S1342">
            <v>70200</v>
          </cell>
          <cell r="T1342" t="str">
            <v>REC</v>
          </cell>
          <cell r="U1342" t="str">
            <v>GOV</v>
          </cell>
          <cell r="V1342" t="str">
            <v>RPU</v>
          </cell>
        </row>
        <row r="1343">
          <cell r="A1343" t="str">
            <v>QOL</v>
          </cell>
          <cell r="B1343" t="str">
            <v>QLK4-CT-2002-00596</v>
          </cell>
          <cell r="C1343" t="str">
            <v>1.1.1.-4.</v>
          </cell>
          <cell r="D1343" t="str">
            <v>Research Projects</v>
          </cell>
          <cell r="E1343" t="str">
            <v>RISK ASSESSMENT OF BROMINATED FLAME RETARDANTS AS SUSPECTED ENDOCRINE DISRUPTERS FOR HUMAN AND WILDLIFE HEALTH</v>
          </cell>
          <cell r="F1343">
            <v>6811999</v>
          </cell>
          <cell r="G1343">
            <v>4862885</v>
          </cell>
          <cell r="I1343">
            <v>19</v>
          </cell>
          <cell r="J1343">
            <v>1</v>
          </cell>
          <cell r="K1343" t="str">
            <v>Principal Contractor</v>
          </cell>
          <cell r="L1343" t="str">
            <v>NASJONALT FOLKEHELSEINSTITUTT</v>
          </cell>
          <cell r="M1343" t="str">
            <v>Geitmyrsveien 75 Torshov</v>
          </cell>
          <cell r="N1343" t="str">
            <v>0403</v>
          </cell>
          <cell r="O1343" t="str">
            <v>OSLO</v>
          </cell>
          <cell r="P1343" t="str">
            <v>NO</v>
          </cell>
          <cell r="Q1343" t="str">
            <v>N/A</v>
          </cell>
          <cell r="R1343">
            <v>119973</v>
          </cell>
          <cell r="S1343">
            <v>59986</v>
          </cell>
          <cell r="T1343" t="str">
            <v>REC</v>
          </cell>
          <cell r="U1343" t="str">
            <v>GOV</v>
          </cell>
          <cell r="V1343" t="str">
            <v>RPU</v>
          </cell>
        </row>
        <row r="1344">
          <cell r="A1344" t="str">
            <v>QOL</v>
          </cell>
          <cell r="B1344" t="str">
            <v>QLK4-CT-2002-00596</v>
          </cell>
          <cell r="C1344" t="str">
            <v>1.1.1.-4.</v>
          </cell>
          <cell r="D1344" t="str">
            <v>Research Projects</v>
          </cell>
          <cell r="E1344" t="str">
            <v>RISK ASSESSMENT OF BROMINATED FLAME RETARDANTS AS SUSPECTED ENDOCRINE DISRUPTERS FOR HUMAN AND WILDLIFE HEALTH</v>
          </cell>
          <cell r="F1344">
            <v>6811999</v>
          </cell>
          <cell r="G1344">
            <v>4862885</v>
          </cell>
          <cell r="I1344">
            <v>19</v>
          </cell>
          <cell r="J1344">
            <v>2</v>
          </cell>
          <cell r="K1344" t="str">
            <v>Principal Contractor</v>
          </cell>
          <cell r="L1344" t="str">
            <v>NATIONAL VETERINARY INSTITUTE</v>
          </cell>
          <cell r="M1344" t="str">
            <v>Ullevaalsveien 68</v>
          </cell>
          <cell r="N1344" t="str">
            <v>0033</v>
          </cell>
          <cell r="O1344" t="str">
            <v>OSLO</v>
          </cell>
          <cell r="P1344" t="str">
            <v>NO</v>
          </cell>
          <cell r="Q1344" t="str">
            <v>N/A</v>
          </cell>
          <cell r="R1344">
            <v>250672</v>
          </cell>
          <cell r="S1344">
            <v>125336</v>
          </cell>
          <cell r="T1344" t="str">
            <v>REC</v>
          </cell>
          <cell r="U1344" t="str">
            <v>GOV</v>
          </cell>
          <cell r="V1344" t="str">
            <v>RPU</v>
          </cell>
        </row>
        <row r="1345">
          <cell r="A1345" t="str">
            <v>QOL</v>
          </cell>
          <cell r="B1345" t="str">
            <v>QLK4-CT-2002-00596</v>
          </cell>
          <cell r="C1345" t="str">
            <v>1.1.1.-4.</v>
          </cell>
          <cell r="D1345" t="str">
            <v>Research Projects</v>
          </cell>
          <cell r="E1345" t="str">
            <v>RISK ASSESSMENT OF BROMINATED FLAME RETARDANTS AS SUSPECTED ENDOCRINE DISRUPTERS FOR HUMAN AND WILDLIFE HEALTH</v>
          </cell>
          <cell r="F1345">
            <v>6811999</v>
          </cell>
          <cell r="G1345">
            <v>4862885</v>
          </cell>
          <cell r="I1345">
            <v>19</v>
          </cell>
          <cell r="K1345" t="str">
            <v>Principal Contractor</v>
          </cell>
          <cell r="L1345" t="str">
            <v>NTNU</v>
          </cell>
          <cell r="M1345" t="str">
            <v>Gloeshaugen</v>
          </cell>
          <cell r="N1345" t="str">
            <v>7491</v>
          </cell>
          <cell r="O1345" t="str">
            <v>TRONDHEIM</v>
          </cell>
          <cell r="P1345" t="str">
            <v>NO</v>
          </cell>
          <cell r="R1345">
            <v>295198</v>
          </cell>
          <cell r="S1345">
            <v>295198</v>
          </cell>
          <cell r="T1345" t="str">
            <v>HES</v>
          </cell>
          <cell r="U1345" t="str">
            <v>GOV</v>
          </cell>
          <cell r="V1345" t="str">
            <v>HES</v>
          </cell>
        </row>
        <row r="1346">
          <cell r="A1346" t="str">
            <v>QOL</v>
          </cell>
          <cell r="B1346" t="str">
            <v>QLK4-CT-2002-02198</v>
          </cell>
          <cell r="C1346" t="str">
            <v>1.1.1.-4.</v>
          </cell>
          <cell r="D1346" t="str">
            <v>Concerted Actions</v>
          </cell>
          <cell r="E1346" t="str">
            <v>European network on children's susceptibility and exposure to environmental genotoxicants</v>
          </cell>
          <cell r="F1346">
            <v>1090002</v>
          </cell>
          <cell r="G1346">
            <v>1090002</v>
          </cell>
          <cell r="I1346">
            <v>15</v>
          </cell>
          <cell r="J1346">
            <v>2</v>
          </cell>
          <cell r="K1346" t="str">
            <v>Member</v>
          </cell>
          <cell r="L1346" t="str">
            <v>NASJONALT FOLKEHELSEINSTITUTT</v>
          </cell>
          <cell r="M1346" t="str">
            <v>Geitmyrsveien 75 Torshov</v>
          </cell>
          <cell r="N1346" t="str">
            <v>0403</v>
          </cell>
          <cell r="O1346" t="str">
            <v>OSLO</v>
          </cell>
          <cell r="P1346" t="str">
            <v>NO</v>
          </cell>
          <cell r="Q1346" t="str">
            <v>N/A</v>
          </cell>
          <cell r="R1346">
            <v>22800</v>
          </cell>
          <cell r="S1346">
            <v>22800</v>
          </cell>
          <cell r="T1346" t="str">
            <v>REC</v>
          </cell>
          <cell r="U1346" t="str">
            <v>GOV</v>
          </cell>
          <cell r="V1346" t="str">
            <v>RPU</v>
          </cell>
        </row>
        <row r="1347">
          <cell r="A1347" t="str">
            <v>QOL</v>
          </cell>
          <cell r="B1347" t="str">
            <v>QLK4-CT-2002-02198</v>
          </cell>
          <cell r="C1347" t="str">
            <v>1.1.1.-4.</v>
          </cell>
          <cell r="D1347" t="str">
            <v>Concerted Actions</v>
          </cell>
          <cell r="E1347" t="str">
            <v>European network on children's susceptibility and exposure to environmental genotoxicants</v>
          </cell>
          <cell r="F1347">
            <v>1090002</v>
          </cell>
          <cell r="G1347">
            <v>1090002</v>
          </cell>
          <cell r="I1347">
            <v>15</v>
          </cell>
          <cell r="K1347" t="str">
            <v>Member</v>
          </cell>
          <cell r="L1347" t="str">
            <v>SYKEHUSET TELEMARK HF</v>
          </cell>
          <cell r="M1347" t="str">
            <v>Ulefossvn, 55</v>
          </cell>
          <cell r="N1347" t="str">
            <v>3710</v>
          </cell>
          <cell r="O1347" t="str">
            <v>SKIEN</v>
          </cell>
          <cell r="P1347" t="str">
            <v>NO</v>
          </cell>
          <cell r="Q1347" t="str">
            <v>N/A</v>
          </cell>
          <cell r="R1347">
            <v>19200</v>
          </cell>
          <cell r="S1347">
            <v>19200</v>
          </cell>
          <cell r="T1347" t="str">
            <v>OTH</v>
          </cell>
          <cell r="U1347" t="str">
            <v>GOV</v>
          </cell>
          <cell r="V1347" t="str">
            <v>PUS</v>
          </cell>
        </row>
        <row r="1348">
          <cell r="A1348" t="str">
            <v>QOL</v>
          </cell>
          <cell r="B1348" t="str">
            <v>QLK4-CT-2002-02286</v>
          </cell>
          <cell r="C1348" t="str">
            <v>1.1.1.-4.</v>
          </cell>
          <cell r="D1348" t="str">
            <v>Research Projects</v>
          </cell>
          <cell r="E1348" t="str">
            <v>Environmental agent susceptibility assessment utilising existing and novel biomarkers as rapid non-invasive testing methods</v>
          </cell>
          <cell r="F1348">
            <v>2351056</v>
          </cell>
          <cell r="G1348">
            <v>1890209</v>
          </cell>
          <cell r="H1348">
            <v>37600</v>
          </cell>
          <cell r="I1348">
            <v>8</v>
          </cell>
          <cell r="J1348">
            <v>2</v>
          </cell>
          <cell r="K1348" t="str">
            <v>Principal Contractor</v>
          </cell>
          <cell r="L1348" t="str">
            <v>BIOSENSE LABORATORIES A/S</v>
          </cell>
          <cell r="M1348" t="str">
            <v>Thromohlensgt. 55</v>
          </cell>
          <cell r="N1348" t="str">
            <v>5008</v>
          </cell>
          <cell r="O1348" t="str">
            <v>BERGEN</v>
          </cell>
          <cell r="P1348" t="str">
            <v>NO</v>
          </cell>
          <cell r="Q1348" t="str">
            <v>N/A</v>
          </cell>
          <cell r="R1348">
            <v>442437</v>
          </cell>
          <cell r="S1348">
            <v>221218</v>
          </cell>
          <cell r="T1348" t="str">
            <v>IND</v>
          </cell>
          <cell r="U1348" t="str">
            <v>PRC</v>
          </cell>
          <cell r="V1348" t="str">
            <v>BES</v>
          </cell>
        </row>
        <row r="1349">
          <cell r="A1349" t="str">
            <v>QOL</v>
          </cell>
          <cell r="B1349" t="str">
            <v>QLK4-CT-2002-02286</v>
          </cell>
          <cell r="C1349" t="str">
            <v>1.1.1.-4.</v>
          </cell>
          <cell r="D1349" t="str">
            <v>Research Projects</v>
          </cell>
          <cell r="E1349" t="str">
            <v>Environmental agent susceptibility assessment utilising existing and novel biomarkers as rapid non-invasive testing methods</v>
          </cell>
          <cell r="F1349">
            <v>2351056</v>
          </cell>
          <cell r="G1349">
            <v>1890209</v>
          </cell>
          <cell r="H1349">
            <v>37600</v>
          </cell>
          <cell r="I1349">
            <v>8</v>
          </cell>
          <cell r="K1349" t="str">
            <v>Principal Contractor</v>
          </cell>
          <cell r="L1349" t="str">
            <v xml:space="preserve">University of Bergen </v>
          </cell>
          <cell r="M1349" t="str">
            <v>Prof. Keysersgt. 8</v>
          </cell>
          <cell r="N1349" t="str">
            <v>5020</v>
          </cell>
          <cell r="O1349" t="str">
            <v>BERGEN</v>
          </cell>
          <cell r="P1349" t="str">
            <v>NO</v>
          </cell>
          <cell r="Q1349" t="str">
            <v>N/A</v>
          </cell>
          <cell r="R1349">
            <v>251670</v>
          </cell>
          <cell r="S1349">
            <v>251670</v>
          </cell>
          <cell r="T1349" t="str">
            <v>HES</v>
          </cell>
          <cell r="U1349" t="str">
            <v>GOV</v>
          </cell>
          <cell r="V1349" t="str">
            <v>HES</v>
          </cell>
        </row>
        <row r="1350">
          <cell r="A1350" t="str">
            <v>QOL</v>
          </cell>
          <cell r="B1350" t="str">
            <v>QLK4-CT-2002-02395</v>
          </cell>
          <cell r="C1350" t="str">
            <v>1.1.1.-4.</v>
          </cell>
          <cell r="D1350" t="str">
            <v>Thematic Network</v>
          </cell>
          <cell r="E1350" t="str">
            <v>POLICY INTERPRETATION NETWORK ON CHILDREN'S HEALTH AND ENVIRONMENT</v>
          </cell>
          <cell r="F1350">
            <v>1059480</v>
          </cell>
          <cell r="G1350">
            <v>999528</v>
          </cell>
          <cell r="H1350">
            <v>37621</v>
          </cell>
          <cell r="I1350">
            <v>27</v>
          </cell>
          <cell r="J1350">
            <v>2</v>
          </cell>
          <cell r="K1350" t="str">
            <v>Member</v>
          </cell>
          <cell r="L1350" t="str">
            <v>FOUNDATION FOR HEALTH SERVICES RESEARCH</v>
          </cell>
          <cell r="N1350" t="str">
            <v>1474</v>
          </cell>
          <cell r="O1350" t="str">
            <v>NORDBYHAGEN</v>
          </cell>
          <cell r="P1350" t="str">
            <v>NO</v>
          </cell>
          <cell r="R1350">
            <v>12636</v>
          </cell>
          <cell r="S1350">
            <v>12636</v>
          </cell>
          <cell r="T1350" t="str">
            <v>REC</v>
          </cell>
          <cell r="U1350" t="str">
            <v>PUC</v>
          </cell>
          <cell r="V1350" t="str">
            <v>RPU</v>
          </cell>
        </row>
        <row r="1351">
          <cell r="A1351" t="str">
            <v>QOL</v>
          </cell>
          <cell r="B1351" t="str">
            <v>QLK4-CT-2002-02395</v>
          </cell>
          <cell r="C1351" t="str">
            <v>1.1.1.-4.</v>
          </cell>
          <cell r="D1351" t="str">
            <v>Thematic Network</v>
          </cell>
          <cell r="E1351" t="str">
            <v>POLICY INTERPRETATION NETWORK ON CHILDREN'S HEALTH AND ENVIRONMENT</v>
          </cell>
          <cell r="F1351">
            <v>1059480</v>
          </cell>
          <cell r="G1351">
            <v>999528</v>
          </cell>
          <cell r="H1351">
            <v>37621</v>
          </cell>
          <cell r="I1351">
            <v>27</v>
          </cell>
          <cell r="K1351" t="str">
            <v>Principal Contractor</v>
          </cell>
          <cell r="L1351" t="str">
            <v>NILU</v>
          </cell>
          <cell r="M1351" t="str">
            <v>Instituttveien 18</v>
          </cell>
          <cell r="N1351" t="str">
            <v>2027</v>
          </cell>
          <cell r="O1351" t="str">
            <v>KJELLER</v>
          </cell>
          <cell r="P1351" t="str">
            <v>NO</v>
          </cell>
          <cell r="R1351">
            <v>45052</v>
          </cell>
          <cell r="S1351">
            <v>45052</v>
          </cell>
          <cell r="T1351" t="str">
            <v>REC</v>
          </cell>
          <cell r="U1351" t="str">
            <v>PNP</v>
          </cell>
          <cell r="V1351" t="str">
            <v>RPN</v>
          </cell>
        </row>
        <row r="1352">
          <cell r="A1352" t="str">
            <v>QOL</v>
          </cell>
          <cell r="B1352" t="str">
            <v>QLK4-CT-2002-02634</v>
          </cell>
          <cell r="C1352" t="str">
            <v>1.1.1.-4.</v>
          </cell>
          <cell r="D1352" t="str">
            <v>Research Projects</v>
          </cell>
          <cell r="E1352" t="str">
            <v>Toxic and other bioactive PEPtides in CYanobacteria</v>
          </cell>
          <cell r="F1352">
            <v>2154191</v>
          </cell>
          <cell r="G1352">
            <v>1898974</v>
          </cell>
          <cell r="H1352">
            <v>37581</v>
          </cell>
          <cell r="I1352">
            <v>11</v>
          </cell>
          <cell r="J1352">
            <v>1</v>
          </cell>
          <cell r="K1352" t="str">
            <v>Principal Contractor</v>
          </cell>
          <cell r="L1352" t="str">
            <v>NASJONALT FOLKEHELSEINSTITUTT</v>
          </cell>
          <cell r="M1352" t="str">
            <v>Geitmyrsveien 75 Torshov</v>
          </cell>
          <cell r="N1352" t="str">
            <v>0403</v>
          </cell>
          <cell r="O1352" t="str">
            <v>OSLO</v>
          </cell>
          <cell r="P1352" t="str">
            <v>NO</v>
          </cell>
          <cell r="Q1352" t="str">
            <v>N/A</v>
          </cell>
          <cell r="R1352">
            <v>253284</v>
          </cell>
          <cell r="S1352">
            <v>126642</v>
          </cell>
          <cell r="T1352" t="str">
            <v>REC</v>
          </cell>
          <cell r="U1352" t="str">
            <v>GOV</v>
          </cell>
          <cell r="V1352" t="str">
            <v>RPU</v>
          </cell>
        </row>
        <row r="1353">
          <cell r="A1353" t="str">
            <v>QOL</v>
          </cell>
          <cell r="B1353" t="str">
            <v>QLK5 -CT2000- 51229</v>
          </cell>
          <cell r="C1353" t="str">
            <v>QOL-2000-5.1.2</v>
          </cell>
          <cell r="D1353" t="str">
            <v>Marie Curie Fellowships</v>
          </cell>
          <cell r="E1353" t="str">
            <v>International Fisheries Management: Economic and Ecological Sustainability</v>
          </cell>
          <cell r="F1353">
            <v>142048</v>
          </cell>
          <cell r="G1353">
            <v>142048</v>
          </cell>
          <cell r="H1353">
            <v>36881</v>
          </cell>
          <cell r="I1353">
            <v>1</v>
          </cell>
          <cell r="J1353">
            <v>1</v>
          </cell>
          <cell r="K1353" t="str">
            <v>Prime Contractor</v>
          </cell>
          <cell r="L1353" t="str">
            <v>SNF _x000D_Centre for Fisheries Economics</v>
          </cell>
          <cell r="M1353" t="str">
            <v>Helleveien 30</v>
          </cell>
          <cell r="N1353" t="str">
            <v>5045</v>
          </cell>
          <cell r="O1353" t="str">
            <v>BERGEN</v>
          </cell>
          <cell r="P1353" t="str">
            <v>NO</v>
          </cell>
          <cell r="Q1353" t="str">
            <v>NO12</v>
          </cell>
          <cell r="R1353">
            <v>142048</v>
          </cell>
          <cell r="S1353">
            <v>142048</v>
          </cell>
          <cell r="T1353" t="str">
            <v>REC</v>
          </cell>
          <cell r="U1353" t="str">
            <v>PNP</v>
          </cell>
          <cell r="V1353" t="str">
            <v>RPN</v>
          </cell>
        </row>
        <row r="1354">
          <cell r="A1354" t="str">
            <v>QOL</v>
          </cell>
          <cell r="B1354" t="str">
            <v>QLK5-CT1999-01222</v>
          </cell>
          <cell r="C1354" t="str">
            <v>QOL-1999-5.1.2</v>
          </cell>
          <cell r="D1354" t="str">
            <v>Research Projects</v>
          </cell>
          <cell r="E1354" t="str">
            <v>Population structure, reproductive strategies and demography of redfish (Genus Sebastes) in the Irminger Sea and adjacent waters (ICES V, XII and XIV; NAFO 1)</v>
          </cell>
          <cell r="F1354">
            <v>5799840</v>
          </cell>
          <cell r="G1354">
            <v>2864992</v>
          </cell>
          <cell r="H1354">
            <v>36508</v>
          </cell>
          <cell r="I1354">
            <v>5</v>
          </cell>
          <cell r="J1354">
            <v>2</v>
          </cell>
          <cell r="K1354" t="str">
            <v>Principal Contractor</v>
          </cell>
          <cell r="L1354" t="str">
            <v>HAVFORSKNINGSINSTITUTTET</v>
          </cell>
          <cell r="M1354" t="str">
            <v>Nordnesgaten 50_x000D_
PO Box 1870</v>
          </cell>
          <cell r="N1354" t="str">
            <v>5817</v>
          </cell>
          <cell r="O1354" t="str">
            <v>BERGEN</v>
          </cell>
          <cell r="P1354" t="str">
            <v>NO</v>
          </cell>
          <cell r="Q1354" t="str">
            <v>NO12</v>
          </cell>
          <cell r="R1354">
            <v>922224</v>
          </cell>
          <cell r="S1354">
            <v>341223</v>
          </cell>
          <cell r="T1354" t="str">
            <v>REC</v>
          </cell>
          <cell r="U1354" t="str">
            <v>GOV</v>
          </cell>
          <cell r="V1354" t="str">
            <v>RPU</v>
          </cell>
        </row>
        <row r="1355">
          <cell r="A1355" t="str">
            <v>QOL</v>
          </cell>
          <cell r="B1355" t="str">
            <v>QLK5-CT1999-01222</v>
          </cell>
          <cell r="C1355" t="str">
            <v>QOL-1999-5.1.2</v>
          </cell>
          <cell r="D1355" t="str">
            <v>Research Projects</v>
          </cell>
          <cell r="E1355" t="str">
            <v>Population structure, reproductive strategies and demography of redfish (Genus Sebastes) in the Irminger Sea and adjacent waters (ICES V, XII and XIV; NAFO 1)</v>
          </cell>
          <cell r="F1355">
            <v>5799840</v>
          </cell>
          <cell r="G1355">
            <v>2864992</v>
          </cell>
          <cell r="H1355">
            <v>36508</v>
          </cell>
          <cell r="I1355">
            <v>5</v>
          </cell>
          <cell r="K1355" t="str">
            <v>Principal Contractor</v>
          </cell>
          <cell r="L1355" t="str">
            <v>University of Bergen_x000D_
Department of Fisheries and Marine Biology</v>
          </cell>
          <cell r="M1355" t="str">
            <v>HIB, Thorm?hlens Gate, 55_x000D_
High Technology Center</v>
          </cell>
          <cell r="N1355" t="str">
            <v>5020</v>
          </cell>
          <cell r="O1355" t="str">
            <v>BERGEN</v>
          </cell>
          <cell r="P1355" t="str">
            <v>NO</v>
          </cell>
          <cell r="Q1355" t="str">
            <v>NO12</v>
          </cell>
          <cell r="R1355">
            <v>346080</v>
          </cell>
          <cell r="S1355">
            <v>346080</v>
          </cell>
          <cell r="T1355" t="str">
            <v>HES</v>
          </cell>
          <cell r="U1355" t="str">
            <v>GOV</v>
          </cell>
          <cell r="V1355" t="str">
            <v>HES</v>
          </cell>
        </row>
        <row r="1356">
          <cell r="A1356" t="str">
            <v>QOL</v>
          </cell>
          <cell r="B1356" t="str">
            <v>QLK5-CT1999-01295</v>
          </cell>
          <cell r="C1356" t="str">
            <v>QOL-1999-5.4.3</v>
          </cell>
          <cell r="D1356" t="str">
            <v>Combined Projects</v>
          </cell>
          <cell r="E1356" t="str">
            <v>Technical efficiency in EU fisheries: Implications for monitoring and management through effort control</v>
          </cell>
          <cell r="F1356">
            <v>1042491</v>
          </cell>
          <cell r="G1356">
            <v>965216</v>
          </cell>
          <cell r="H1356">
            <v>36507</v>
          </cell>
          <cell r="I1356">
            <v>6</v>
          </cell>
          <cell r="J1356">
            <v>1</v>
          </cell>
          <cell r="K1356" t="str">
            <v>Principal Contractor</v>
          </cell>
          <cell r="L1356" t="str">
            <v>University of Tromsoe_x000D_Norwegian College of Fishery Science_x000D_Dep of Economics % Management</v>
          </cell>
          <cell r="M1356" t="str">
            <v>Breivika</v>
          </cell>
          <cell r="N1356" t="str">
            <v>9037</v>
          </cell>
          <cell r="O1356" t="str">
            <v>TROMSO</v>
          </cell>
          <cell r="P1356" t="str">
            <v>NO</v>
          </cell>
          <cell r="Q1356" t="str">
            <v>NO19</v>
          </cell>
          <cell r="R1356">
            <v>172000</v>
          </cell>
          <cell r="S1356">
            <v>172000</v>
          </cell>
          <cell r="T1356" t="str">
            <v>HES</v>
          </cell>
          <cell r="U1356" t="str">
            <v>GOV</v>
          </cell>
          <cell r="V1356" t="str">
            <v>HES</v>
          </cell>
        </row>
        <row r="1357">
          <cell r="A1357" t="str">
            <v>QOL</v>
          </cell>
          <cell r="B1357" t="str">
            <v>QLK5-CT1999-01346</v>
          </cell>
          <cell r="C1357" t="str">
            <v>QOL-1999-5.4.4</v>
          </cell>
          <cell r="D1357" t="str">
            <v>Research Projects</v>
          </cell>
          <cell r="E1357" t="str">
            <v>Margins along the European seafood value chain. Impact of the salmon industry on market structures</v>
          </cell>
          <cell r="F1357">
            <v>1649670</v>
          </cell>
          <cell r="G1357">
            <v>1253431</v>
          </cell>
          <cell r="H1357">
            <v>36504</v>
          </cell>
          <cell r="I1357">
            <v>6</v>
          </cell>
          <cell r="J1357">
            <v>1</v>
          </cell>
          <cell r="K1357" t="str">
            <v>Principal Contractor</v>
          </cell>
          <cell r="L1357" t="str">
            <v>SNF _x000D_Centre for Fisheries Economics</v>
          </cell>
          <cell r="M1357" t="str">
            <v>Helleveien 30</v>
          </cell>
          <cell r="N1357" t="str">
            <v>5045</v>
          </cell>
          <cell r="O1357" t="str">
            <v>BERGEN</v>
          </cell>
          <cell r="P1357" t="str">
            <v>NO</v>
          </cell>
          <cell r="Q1357" t="str">
            <v>NO12</v>
          </cell>
          <cell r="R1357">
            <v>396996</v>
          </cell>
          <cell r="S1357">
            <v>198498</v>
          </cell>
          <cell r="T1357" t="str">
            <v>REC</v>
          </cell>
          <cell r="U1357" t="str">
            <v>PNP</v>
          </cell>
          <cell r="V1357" t="str">
            <v>RPN</v>
          </cell>
        </row>
        <row r="1358">
          <cell r="A1358" t="str">
            <v>QOL</v>
          </cell>
          <cell r="B1358" t="str">
            <v>QLK5-CT1999-01438</v>
          </cell>
          <cell r="C1358" t="str">
            <v>QOL-1999-5.1.2</v>
          </cell>
          <cell r="D1358" t="str">
            <v>Research Projects</v>
          </cell>
          <cell r="E1358" t="str">
            <v>A multidisciplinary approach using genetic markers and biological tags in horse mackerel (Trachurus trachurus) stock structure analysis</v>
          </cell>
          <cell r="F1358">
            <v>1765185</v>
          </cell>
          <cell r="G1358">
            <v>1319644</v>
          </cell>
          <cell r="H1358">
            <v>36507</v>
          </cell>
          <cell r="I1358">
            <v>10</v>
          </cell>
          <cell r="J1358">
            <v>1</v>
          </cell>
          <cell r="K1358" t="str">
            <v>Principal Contractor</v>
          </cell>
          <cell r="L1358" t="str">
            <v>HAVFORSKNINGSINSTITUTTET_x000D_Department of Aquaculture</v>
          </cell>
          <cell r="M1358" t="str">
            <v>Nordnesgaten 50_x000D_
PO Box 1870</v>
          </cell>
          <cell r="N1358" t="str">
            <v>5817</v>
          </cell>
          <cell r="O1358" t="str">
            <v>BERGEN</v>
          </cell>
          <cell r="P1358" t="str">
            <v>NO</v>
          </cell>
          <cell r="Q1358" t="str">
            <v>NO12</v>
          </cell>
          <cell r="R1358">
            <v>143115</v>
          </cell>
          <cell r="S1358">
            <v>71558</v>
          </cell>
          <cell r="T1358" t="str">
            <v>REC</v>
          </cell>
          <cell r="U1358" t="str">
            <v>GOV</v>
          </cell>
          <cell r="V1358" t="str">
            <v>RPU</v>
          </cell>
        </row>
        <row r="1359">
          <cell r="A1359" t="str">
            <v>QOL</v>
          </cell>
          <cell r="B1359" t="str">
            <v>QLK5-CT-1999-01479</v>
          </cell>
          <cell r="C1359" t="str">
            <v>1.1.1.-5.</v>
          </cell>
          <cell r="D1359" t="str">
            <v>Research Projects</v>
          </cell>
          <cell r="E1359" t="str">
            <v>SUSTAINABLE PRODUCTION OF TRANSGENIC STRAWBERRY PLANTS. ETHNICAL CONSEQUENCES AND POTENTIAL EFFECT ON THE PRODUCERS AND CONSUMERS.</v>
          </cell>
          <cell r="F1359">
            <v>1804155</v>
          </cell>
          <cell r="G1359">
            <v>1310000</v>
          </cell>
          <cell r="H1359">
            <v>36543</v>
          </cell>
          <cell r="I1359">
            <v>4</v>
          </cell>
          <cell r="J1359">
            <v>2</v>
          </cell>
          <cell r="K1359" t="str">
            <v>Principal Contractor</v>
          </cell>
          <cell r="L1359" t="str">
            <v>CENTRE FOR RURAL RESEARCH</v>
          </cell>
          <cell r="M1359" t="str">
            <v>University Centre, NTNU Dragvoll</v>
          </cell>
          <cell r="N1359" t="str">
            <v>7491</v>
          </cell>
          <cell r="O1359" t="str">
            <v>TRONDHEIM</v>
          </cell>
          <cell r="P1359" t="str">
            <v>NO</v>
          </cell>
          <cell r="R1359">
            <v>362235</v>
          </cell>
          <cell r="S1359">
            <v>181118</v>
          </cell>
          <cell r="T1359" t="str">
            <v>REC</v>
          </cell>
          <cell r="U1359" t="str">
            <v>PNP</v>
          </cell>
          <cell r="V1359" t="str">
            <v>RPN</v>
          </cell>
        </row>
        <row r="1360">
          <cell r="A1360" t="str">
            <v>QOL</v>
          </cell>
          <cell r="B1360" t="str">
            <v>QLK5-CT-1999-01479</v>
          </cell>
          <cell r="C1360" t="str">
            <v>1.1.1.-5.</v>
          </cell>
          <cell r="D1360" t="str">
            <v>Research Projects</v>
          </cell>
          <cell r="E1360" t="str">
            <v>SUSTAINABLE PRODUCTION OF TRANSGENIC STRAWBERRY PLANTS. ETHNICAL CONSEQUENCES AND POTENTIAL EFFECT ON THE PRODUCERS AND CONSUMERS.</v>
          </cell>
          <cell r="F1360">
            <v>1804155</v>
          </cell>
          <cell r="G1360">
            <v>1310000</v>
          </cell>
          <cell r="H1360">
            <v>36543</v>
          </cell>
          <cell r="I1360">
            <v>4</v>
          </cell>
          <cell r="K1360" t="str">
            <v>Prime Contractor</v>
          </cell>
          <cell r="L1360" t="str">
            <v>NTNU</v>
          </cell>
          <cell r="M1360" t="str">
            <v>Gloeshaugen</v>
          </cell>
          <cell r="N1360" t="str">
            <v>7491</v>
          </cell>
          <cell r="O1360" t="str">
            <v>TRONDHEIM</v>
          </cell>
          <cell r="P1360" t="str">
            <v>NO</v>
          </cell>
          <cell r="R1360">
            <v>219026</v>
          </cell>
          <cell r="S1360">
            <v>219026</v>
          </cell>
          <cell r="T1360" t="str">
            <v>HES</v>
          </cell>
          <cell r="U1360" t="str">
            <v>GOV</v>
          </cell>
          <cell r="V1360" t="str">
            <v>HES</v>
          </cell>
        </row>
        <row r="1361">
          <cell r="A1361" t="str">
            <v>QOL</v>
          </cell>
          <cell r="B1361" t="str">
            <v>QLK5-CT-1999-01507</v>
          </cell>
          <cell r="C1361" t="str">
            <v>1.1.1.-5.</v>
          </cell>
          <cell r="D1361" t="str">
            <v>Research Projects</v>
          </cell>
          <cell r="E1361" t="str">
            <v>Minimising stress inducing factors on cattle during handling and transport to improve animal welfare and meat quality</v>
          </cell>
          <cell r="F1361">
            <v>2330222</v>
          </cell>
          <cell r="G1361">
            <v>1911013</v>
          </cell>
          <cell r="H1361">
            <v>36530</v>
          </cell>
          <cell r="I1361">
            <v>11</v>
          </cell>
          <cell r="J1361">
            <v>1</v>
          </cell>
          <cell r="K1361" t="str">
            <v>Principal Contractor</v>
          </cell>
          <cell r="L1361" t="str">
            <v>FAGSENTERET FOR KJOETT</v>
          </cell>
          <cell r="M1361" t="str">
            <v>Oekern</v>
          </cell>
          <cell r="N1361" t="str">
            <v>0513</v>
          </cell>
          <cell r="O1361" t="str">
            <v>OSLO</v>
          </cell>
          <cell r="P1361" t="str">
            <v>NO</v>
          </cell>
          <cell r="Q1361" t="str">
            <v>N/A</v>
          </cell>
          <cell r="R1361">
            <v>50595</v>
          </cell>
          <cell r="S1361">
            <v>25297</v>
          </cell>
          <cell r="T1361" t="str">
            <v>REC</v>
          </cell>
          <cell r="U1361" t="str">
            <v>PNP</v>
          </cell>
          <cell r="V1361" t="str">
            <v>RPN</v>
          </cell>
        </row>
        <row r="1362">
          <cell r="A1362" t="str">
            <v>QOL</v>
          </cell>
          <cell r="B1362" t="str">
            <v>QLK5-CT-1999-01515</v>
          </cell>
          <cell r="C1362" t="str">
            <v>1.1.1.-5.</v>
          </cell>
          <cell r="D1362" t="str">
            <v>Research Projects</v>
          </cell>
          <cell r="E1362" t="str">
            <v>HUMAN INTERACTIONS WITH THE MOUNTAIN BIRCH FOREST ECOSYSTEM: IMPLICATIONS FOR SUSTAINABLE DEVELOPMENT</v>
          </cell>
          <cell r="F1362">
            <v>1818315</v>
          </cell>
          <cell r="G1362">
            <v>1650751</v>
          </cell>
          <cell r="H1362">
            <v>36550</v>
          </cell>
          <cell r="I1362">
            <v>10</v>
          </cell>
          <cell r="J1362">
            <v>2</v>
          </cell>
          <cell r="K1362" t="str">
            <v>Principal Contractor</v>
          </cell>
          <cell r="L1362" t="str">
            <v>University of Oslo</v>
          </cell>
          <cell r="M1362" t="str">
            <v>Problemveien 1</v>
          </cell>
          <cell r="N1362" t="str">
            <v>0316</v>
          </cell>
          <cell r="O1362" t="str">
            <v>OSLO</v>
          </cell>
          <cell r="P1362" t="str">
            <v>NO</v>
          </cell>
          <cell r="Q1362" t="str">
            <v>N/A</v>
          </cell>
          <cell r="R1362">
            <v>315753</v>
          </cell>
          <cell r="S1362">
            <v>315753</v>
          </cell>
          <cell r="T1362" t="str">
            <v>HES</v>
          </cell>
          <cell r="U1362" t="str">
            <v>GOV</v>
          </cell>
          <cell r="V1362" t="str">
            <v>HES</v>
          </cell>
        </row>
        <row r="1363">
          <cell r="A1363" t="str">
            <v>QOL</v>
          </cell>
          <cell r="B1363" t="str">
            <v>QLK5-CT-1999-01515</v>
          </cell>
          <cell r="C1363" t="str">
            <v>1.1.1.-5.</v>
          </cell>
          <cell r="D1363" t="str">
            <v>Research Projects</v>
          </cell>
          <cell r="E1363" t="str">
            <v>HUMAN INTERACTIONS WITH THE MOUNTAIN BIRCH FOREST ECOSYSTEM: IMPLICATIONS FOR SUSTAINABLE DEVELOPMENT</v>
          </cell>
          <cell r="F1363">
            <v>1818315</v>
          </cell>
          <cell r="G1363">
            <v>1650751</v>
          </cell>
          <cell r="H1363">
            <v>36550</v>
          </cell>
          <cell r="I1363">
            <v>10</v>
          </cell>
          <cell r="K1363" t="str">
            <v>Assistant Contractor</v>
          </cell>
          <cell r="L1363" t="str">
            <v>University of Tromsoe</v>
          </cell>
          <cell r="N1363" t="str">
            <v>9037</v>
          </cell>
          <cell r="O1363" t="str">
            <v>TROMSOE</v>
          </cell>
          <cell r="P1363" t="str">
            <v>NO</v>
          </cell>
          <cell r="Q1363" t="str">
            <v>N/A</v>
          </cell>
          <cell r="R1363">
            <v>104418</v>
          </cell>
          <cell r="S1363">
            <v>104418</v>
          </cell>
          <cell r="T1363" t="str">
            <v>HES</v>
          </cell>
          <cell r="U1363" t="str">
            <v>GOV</v>
          </cell>
          <cell r="V1363" t="str">
            <v>HES</v>
          </cell>
        </row>
        <row r="1364">
          <cell r="A1364" t="str">
            <v>QOL</v>
          </cell>
          <cell r="B1364" t="str">
            <v>QLK5-CT-1999-01520</v>
          </cell>
          <cell r="C1364" t="str">
            <v>1.1.1.-5.</v>
          </cell>
          <cell r="D1364" t="str">
            <v>Research Projects</v>
          </cell>
          <cell r="E1364" t="str">
            <v>Fiber variability of European spruce and wood assortments for improved TMP production</v>
          </cell>
          <cell r="F1364">
            <v>2298907</v>
          </cell>
          <cell r="G1364">
            <v>1090510</v>
          </cell>
          <cell r="H1364">
            <v>36542</v>
          </cell>
          <cell r="I1364">
            <v>9</v>
          </cell>
          <cell r="J1364">
            <v>1</v>
          </cell>
          <cell r="K1364" t="str">
            <v>Principal Contractor</v>
          </cell>
          <cell r="L1364" t="str">
            <v>NORSKE SKOGINDUSTRIER ASA</v>
          </cell>
          <cell r="M1364" t="str">
            <v>Oksenoeyveien, 80</v>
          </cell>
          <cell r="N1364" t="str">
            <v>1326</v>
          </cell>
          <cell r="O1364" t="str">
            <v>LYSAKER</v>
          </cell>
          <cell r="P1364" t="str">
            <v>NO</v>
          </cell>
          <cell r="R1364">
            <v>242000</v>
          </cell>
          <cell r="S1364">
            <v>102850</v>
          </cell>
          <cell r="T1364" t="str">
            <v>OTH</v>
          </cell>
          <cell r="U1364" t="str">
            <v>PRC</v>
          </cell>
          <cell r="V1364" t="str">
            <v>BES</v>
          </cell>
        </row>
        <row r="1365">
          <cell r="A1365" t="str">
            <v>QOL</v>
          </cell>
          <cell r="B1365" t="str">
            <v>QLK5-CT1999-01546</v>
          </cell>
          <cell r="C1365" t="str">
            <v>QOL-1999-5.1.2</v>
          </cell>
          <cell r="D1365" t="str">
            <v>Concerted Actions</v>
          </cell>
          <cell r="E1365" t="str">
            <v>A coordinated approach twards development of a scientific basis for management of wild Atlantic salmon in the North-East Atlantic</v>
          </cell>
          <cell r="F1365">
            <v>751781</v>
          </cell>
          <cell r="G1365">
            <v>751781</v>
          </cell>
          <cell r="H1365">
            <v>36504</v>
          </cell>
          <cell r="I1365">
            <v>10</v>
          </cell>
          <cell r="J1365">
            <v>1</v>
          </cell>
          <cell r="L1365" t="str">
            <v>Norwegian Institute for Nature Research_x000D_
Department of Aquatic Ecology</v>
          </cell>
          <cell r="M1365" t="str">
            <v>Tungasletta 2</v>
          </cell>
          <cell r="N1365" t="str">
            <v>7005</v>
          </cell>
          <cell r="O1365" t="str">
            <v>TRONDHEIM</v>
          </cell>
          <cell r="P1365" t="str">
            <v>NO</v>
          </cell>
          <cell r="Q1365" t="str">
            <v>NO16</v>
          </cell>
          <cell r="R1365">
            <v>126720</v>
          </cell>
          <cell r="S1365">
            <v>126720</v>
          </cell>
          <cell r="T1365" t="str">
            <v>REC</v>
          </cell>
          <cell r="U1365" t="str">
            <v>PNP</v>
          </cell>
          <cell r="V1365" t="str">
            <v>RPN</v>
          </cell>
        </row>
        <row r="1366">
          <cell r="A1366" t="str">
            <v>QOL</v>
          </cell>
          <cell r="B1366" t="str">
            <v>QLK5-CT-1999-01554</v>
          </cell>
          <cell r="C1366" t="str">
            <v>1.1.1.-5.</v>
          </cell>
          <cell r="D1366" t="str">
            <v>Research Projects</v>
          </cell>
          <cell r="E1366" t="str">
            <v>RISKS ASSOCIATED WITH TILLETIA INDICA, THE NEWLYLISTED EU QUARANTINE PATHOGEN, THE CAUSE OF KARNAL BUNT OF WHEAT</v>
          </cell>
          <cell r="F1366">
            <v>2219766</v>
          </cell>
          <cell r="G1366">
            <v>1312000</v>
          </cell>
          <cell r="H1366">
            <v>36553</v>
          </cell>
          <cell r="I1366">
            <v>9</v>
          </cell>
          <cell r="J1366">
            <v>1</v>
          </cell>
          <cell r="K1366" t="str">
            <v>Principal Contractor</v>
          </cell>
          <cell r="L1366" t="str">
            <v>THE NORWEGIAN CROP RESEARCH INSTITUTE</v>
          </cell>
          <cell r="M1366" t="str">
            <v>Raveien 2</v>
          </cell>
          <cell r="N1366" t="str">
            <v>1431</v>
          </cell>
          <cell r="O1366" t="str">
            <v>AAS</v>
          </cell>
          <cell r="P1366" t="str">
            <v>NO</v>
          </cell>
          <cell r="Q1366" t="str">
            <v>N/A</v>
          </cell>
          <cell r="R1366">
            <v>270648</v>
          </cell>
          <cell r="S1366">
            <v>135324</v>
          </cell>
          <cell r="T1366" t="str">
            <v>REC</v>
          </cell>
          <cell r="U1366" t="str">
            <v>GOV</v>
          </cell>
          <cell r="V1366" t="str">
            <v>RPU</v>
          </cell>
        </row>
        <row r="1367">
          <cell r="A1367" t="str">
            <v>QOL</v>
          </cell>
          <cell r="B1367" t="str">
            <v>QLK5-CT1999-01609</v>
          </cell>
          <cell r="C1367" t="str">
            <v>QOL-1999-5.1.2</v>
          </cell>
          <cell r="D1367" t="str">
            <v>Research Projects</v>
          </cell>
          <cell r="E1367" t="str">
            <v>Development of structurally detailed statistically testable models of marine populations</v>
          </cell>
          <cell r="F1367">
            <v>6295549</v>
          </cell>
          <cell r="G1367">
            <v>3056916</v>
          </cell>
          <cell r="H1367">
            <v>36507</v>
          </cell>
          <cell r="I1367">
            <v>8</v>
          </cell>
          <cell r="J1367">
            <v>2</v>
          </cell>
          <cell r="K1367" t="str">
            <v>Principal Contractor</v>
          </cell>
          <cell r="L1367" t="str">
            <v>HAVFORSKNINGSINSTITUTTET</v>
          </cell>
          <cell r="M1367" t="str">
            <v>Nordnesgaten 50_x000D_
PO Box 1870</v>
          </cell>
          <cell r="N1367" t="str">
            <v>5817</v>
          </cell>
          <cell r="O1367" t="str">
            <v>BERGEN</v>
          </cell>
          <cell r="P1367" t="str">
            <v>NO</v>
          </cell>
          <cell r="Q1367" t="str">
            <v>NO12</v>
          </cell>
          <cell r="R1367">
            <v>1285491</v>
          </cell>
          <cell r="S1367">
            <v>597753</v>
          </cell>
          <cell r="T1367" t="str">
            <v>REC</v>
          </cell>
          <cell r="U1367" t="str">
            <v>GOV</v>
          </cell>
          <cell r="V1367" t="str">
            <v>RPU</v>
          </cell>
        </row>
        <row r="1368">
          <cell r="A1368" t="str">
            <v>QOL</v>
          </cell>
          <cell r="B1368" t="str">
            <v>QLK5-CT1999-01609</v>
          </cell>
          <cell r="C1368" t="str">
            <v>QOL-1999-5.1.2</v>
          </cell>
          <cell r="D1368" t="str">
            <v>Research Projects</v>
          </cell>
          <cell r="E1368" t="str">
            <v>Development of structurally detailed statistically testable models of marine populations</v>
          </cell>
          <cell r="F1368">
            <v>6295549</v>
          </cell>
          <cell r="G1368">
            <v>3056916</v>
          </cell>
          <cell r="H1368">
            <v>36507</v>
          </cell>
          <cell r="I1368">
            <v>8</v>
          </cell>
          <cell r="K1368" t="str">
            <v>Principal Contractor</v>
          </cell>
          <cell r="L1368" t="str">
            <v>University of Bergen_x000D_Department of Fisheries and Marine Biology</v>
          </cell>
          <cell r="M1368" t="str">
            <v>HIB, Thorm?hlens Gate, 55_x000D_
High Technology Center</v>
          </cell>
          <cell r="N1368" t="str">
            <v>5020</v>
          </cell>
          <cell r="O1368" t="str">
            <v>BERGEN</v>
          </cell>
          <cell r="P1368" t="str">
            <v>NO</v>
          </cell>
          <cell r="Q1368" t="str">
            <v>NO12</v>
          </cell>
          <cell r="R1368">
            <v>363406</v>
          </cell>
          <cell r="S1368">
            <v>363406</v>
          </cell>
          <cell r="T1368" t="str">
            <v>HES</v>
          </cell>
          <cell r="U1368" t="str">
            <v>GOV</v>
          </cell>
          <cell r="V1368" t="str">
            <v>HES</v>
          </cell>
        </row>
        <row r="1369">
          <cell r="A1369" t="str">
            <v>QOL</v>
          </cell>
          <cell r="B1369" t="str">
            <v>QLK5-CT1999-01617</v>
          </cell>
          <cell r="C1369" t="str">
            <v>QOL-1999-5.1.2</v>
          </cell>
          <cell r="D1369" t="str">
            <v>Research Projects</v>
          </cell>
          <cell r="E1369" t="str">
            <v>Demonstration of maternal effects of Atlantic cod: combining the use of unique mesocosm and novel molecular techniques</v>
          </cell>
          <cell r="F1369">
            <v>1589578</v>
          </cell>
          <cell r="G1369">
            <v>1057102</v>
          </cell>
          <cell r="H1369">
            <v>36507</v>
          </cell>
          <cell r="I1369">
            <v>4</v>
          </cell>
          <cell r="J1369">
            <v>1</v>
          </cell>
          <cell r="K1369" t="str">
            <v>Prime Contractor</v>
          </cell>
          <cell r="L1369" t="str">
            <v>HAVFORSKNINGSINSTITUTTET_x000D_Department of Aquaculture</v>
          </cell>
          <cell r="M1369" t="str">
            <v>Nordnesgaten 50_x000D_
PO Box 1870</v>
          </cell>
          <cell r="N1369" t="str">
            <v>5817</v>
          </cell>
          <cell r="O1369" t="str">
            <v>BERGEN</v>
          </cell>
          <cell r="P1369" t="str">
            <v>NO</v>
          </cell>
          <cell r="Q1369" t="str">
            <v>NO12</v>
          </cell>
          <cell r="R1369">
            <v>766405</v>
          </cell>
          <cell r="S1369">
            <v>383202</v>
          </cell>
          <cell r="T1369" t="str">
            <v>REC</v>
          </cell>
          <cell r="U1369" t="str">
            <v>GOV</v>
          </cell>
          <cell r="V1369" t="str">
            <v>RPU</v>
          </cell>
        </row>
        <row r="1370">
          <cell r="A1370" t="str">
            <v>QOL</v>
          </cell>
          <cell r="B1370" t="str">
            <v>QLK5-CT-1999-40132</v>
          </cell>
          <cell r="C1370" t="str">
            <v>QOL-1999-5.1.2</v>
          </cell>
          <cell r="D1370" t="str">
            <v>Exploratory Awards</v>
          </cell>
          <cell r="E1370" t="str">
            <v>Improving the quality of cultivated scallop to ensure a viable aquaculture production</v>
          </cell>
          <cell r="F1370">
            <v>30000</v>
          </cell>
          <cell r="G1370">
            <v>22500</v>
          </cell>
          <cell r="H1370">
            <v>36515</v>
          </cell>
          <cell r="I1370">
            <v>4</v>
          </cell>
          <cell r="J1370">
            <v>2</v>
          </cell>
          <cell r="K1370" t="str">
            <v>Prime Contractor</v>
          </cell>
          <cell r="L1370" t="str">
            <v>Scalpro AS</v>
          </cell>
          <cell r="N1370" t="str">
            <v>5337</v>
          </cell>
          <cell r="O1370" t="str">
            <v>RONG</v>
          </cell>
          <cell r="P1370" t="str">
            <v>NO</v>
          </cell>
          <cell r="Q1370" t="str">
            <v>NO11</v>
          </cell>
          <cell r="R1370">
            <v>30000</v>
          </cell>
          <cell r="S1370">
            <v>22500</v>
          </cell>
          <cell r="T1370" t="str">
            <v>IND</v>
          </cell>
          <cell r="U1370" t="str">
            <v>PRC</v>
          </cell>
          <cell r="V1370" t="str">
            <v>BES</v>
          </cell>
        </row>
        <row r="1371">
          <cell r="A1371" t="str">
            <v>QOL</v>
          </cell>
          <cell r="B1371" t="str">
            <v>QLK5-CT-1999-40132</v>
          </cell>
          <cell r="C1371" t="str">
            <v>QOL-1999-5.1.2</v>
          </cell>
          <cell r="D1371" t="str">
            <v>Exploratory Awards</v>
          </cell>
          <cell r="E1371" t="str">
            <v>Improving the quality of cultivated scallop to ensure a viable aquaculture production</v>
          </cell>
          <cell r="F1371">
            <v>30000</v>
          </cell>
          <cell r="G1371">
            <v>22500</v>
          </cell>
          <cell r="H1371">
            <v>36515</v>
          </cell>
          <cell r="I1371">
            <v>4</v>
          </cell>
          <cell r="K1371" t="str">
            <v>Principal Contractor</v>
          </cell>
          <cell r="L1371" t="str">
            <v xml:space="preserve">SCALPRO AS
</v>
          </cell>
          <cell r="N1371" t="str">
            <v>5337</v>
          </cell>
          <cell r="O1371" t="str">
            <v>RONG</v>
          </cell>
          <cell r="P1371" t="str">
            <v>NO</v>
          </cell>
          <cell r="R1371">
            <v>0</v>
          </cell>
          <cell r="S1371">
            <v>0</v>
          </cell>
          <cell r="T1371" t="str">
            <v>OTH</v>
          </cell>
          <cell r="U1371" t="str">
            <v>PRC</v>
          </cell>
          <cell r="V1371" t="str">
            <v>BES</v>
          </cell>
        </row>
        <row r="1372">
          <cell r="A1372" t="str">
            <v>QOL</v>
          </cell>
          <cell r="B1372" t="str">
            <v>QLK5-CT-2000-00349</v>
          </cell>
          <cell r="C1372" t="str">
            <v>1.1.1.-5.</v>
          </cell>
          <cell r="D1372" t="str">
            <v>Research Projects</v>
          </cell>
          <cell r="E1372" t="str">
            <v>Importance of regulation mechanisms for the climatic adaptation of tree species (An example of Picea abies)</v>
          </cell>
          <cell r="F1372">
            <v>1562777</v>
          </cell>
          <cell r="G1372">
            <v>1279208</v>
          </cell>
          <cell r="H1372">
            <v>36857</v>
          </cell>
          <cell r="I1372">
            <v>5</v>
          </cell>
          <cell r="J1372">
            <v>1</v>
          </cell>
          <cell r="K1372" t="str">
            <v>Principal Contractor</v>
          </cell>
          <cell r="L1372" t="str">
            <v>NORSK INSTITUTT FOR SKOGFORSKNING</v>
          </cell>
          <cell r="M1372" t="str">
            <v>Hoegskoleveien, 12</v>
          </cell>
          <cell r="N1372" t="str">
            <v>1432</v>
          </cell>
          <cell r="O1372" t="str">
            <v>AAS</v>
          </cell>
          <cell r="P1372" t="str">
            <v>NO</v>
          </cell>
          <cell r="Q1372" t="str">
            <v>N/A</v>
          </cell>
          <cell r="R1372">
            <v>567138</v>
          </cell>
          <cell r="S1372">
            <v>283569</v>
          </cell>
          <cell r="T1372" t="str">
            <v>REC</v>
          </cell>
          <cell r="U1372" t="str">
            <v>GOV</v>
          </cell>
          <cell r="V1372" t="str">
            <v>RPU</v>
          </cell>
        </row>
        <row r="1373">
          <cell r="A1373" t="str">
            <v>QOL</v>
          </cell>
          <cell r="B1373" t="str">
            <v>QLK5-CT-2000-00621</v>
          </cell>
          <cell r="C1373" t="str">
            <v>1.1.1.-5.</v>
          </cell>
          <cell r="D1373" t="str">
            <v>Research Projects</v>
          </cell>
          <cell r="E1373" t="str">
            <v>Improving germ-plasm conservating methods for_x000D_
perennial European forage species</v>
          </cell>
          <cell r="F1373">
            <v>1801643</v>
          </cell>
          <cell r="G1373">
            <v>955692</v>
          </cell>
          <cell r="H1373">
            <v>36867</v>
          </cell>
          <cell r="I1373">
            <v>6</v>
          </cell>
          <cell r="J1373">
            <v>1</v>
          </cell>
          <cell r="K1373" t="str">
            <v>Principal Contractor</v>
          </cell>
          <cell r="L1373" t="str">
            <v>THE NORWEGIAN CROP RESEARCH INSTITUTE</v>
          </cell>
          <cell r="M1373" t="str">
            <v>Raveien 2</v>
          </cell>
          <cell r="N1373" t="str">
            <v>1431</v>
          </cell>
          <cell r="O1373" t="str">
            <v>AAS</v>
          </cell>
          <cell r="P1373" t="str">
            <v>NO</v>
          </cell>
          <cell r="Q1373" t="str">
            <v>N/A</v>
          </cell>
          <cell r="R1373">
            <v>262144</v>
          </cell>
          <cell r="S1373">
            <v>131070</v>
          </cell>
          <cell r="T1373" t="str">
            <v>REC</v>
          </cell>
          <cell r="U1373" t="str">
            <v>GOV</v>
          </cell>
          <cell r="V1373" t="str">
            <v>RPU</v>
          </cell>
        </row>
        <row r="1374">
          <cell r="A1374" t="str">
            <v>QOL</v>
          </cell>
          <cell r="B1374" t="str">
            <v>QLK5-CT-2000-00745</v>
          </cell>
          <cell r="C1374" t="str">
            <v>1.1.1.-5.</v>
          </cell>
          <cell r="D1374" t="str">
            <v>Research Projects</v>
          </cell>
          <cell r="E1374" t="str">
            <v>THE CHALLENGES OF MODERNITY FOR REINDEER MANAGEMENT : INTEGRATION_x000D_
AND SUSTAINABLE DEVELOPMENT IN EUROPE' S SUBARCTIC AND BOREAL_x000D_
REGIONS (RENMAN)</v>
          </cell>
          <cell r="F1374">
            <v>2202649</v>
          </cell>
          <cell r="G1374">
            <v>1971674</v>
          </cell>
          <cell r="H1374">
            <v>36895</v>
          </cell>
          <cell r="I1374">
            <v>9</v>
          </cell>
          <cell r="J1374">
            <v>2</v>
          </cell>
          <cell r="K1374" t="str">
            <v>Principal Contractor</v>
          </cell>
          <cell r="L1374" t="str">
            <v>THE NORWEGIAN CROP RESEARCH INSTITUTE</v>
          </cell>
          <cell r="M1374" t="str">
            <v>Raveien 2</v>
          </cell>
          <cell r="N1374" t="str">
            <v>1431</v>
          </cell>
          <cell r="O1374" t="str">
            <v>AAS</v>
          </cell>
          <cell r="P1374" t="str">
            <v>NO</v>
          </cell>
          <cell r="Q1374" t="str">
            <v>N/A</v>
          </cell>
          <cell r="R1374">
            <v>317933</v>
          </cell>
          <cell r="S1374">
            <v>158966</v>
          </cell>
          <cell r="T1374" t="str">
            <v>REC</v>
          </cell>
          <cell r="U1374" t="str">
            <v>GOV</v>
          </cell>
          <cell r="V1374" t="str">
            <v>RPU</v>
          </cell>
        </row>
        <row r="1375">
          <cell r="A1375" t="str">
            <v>QOL</v>
          </cell>
          <cell r="B1375" t="str">
            <v>QLK5-CT-2000-00745</v>
          </cell>
          <cell r="C1375" t="str">
            <v>1.1.1.-5.</v>
          </cell>
          <cell r="D1375" t="str">
            <v>Research Projects</v>
          </cell>
          <cell r="E1375" t="str">
            <v>THE CHALLENGES OF MODERNITY FOR REINDEER MANAGEMENT : INTEGRATION_x000D_
AND SUSTAINABLE DEVELOPMENT IN EUROPE' S SUBARCTIC AND BOREAL_x000D_
REGIONS (RENMAN)</v>
          </cell>
          <cell r="F1375">
            <v>2202649</v>
          </cell>
          <cell r="G1375">
            <v>1971674</v>
          </cell>
          <cell r="H1375">
            <v>36895</v>
          </cell>
          <cell r="I1375">
            <v>9</v>
          </cell>
          <cell r="K1375" t="str">
            <v>Principal Contractor</v>
          </cell>
          <cell r="L1375" t="str">
            <v>University of Tromsoe</v>
          </cell>
          <cell r="N1375" t="str">
            <v>9037</v>
          </cell>
          <cell r="O1375" t="str">
            <v>TROMSOE</v>
          </cell>
          <cell r="P1375" t="str">
            <v>NO</v>
          </cell>
          <cell r="Q1375" t="str">
            <v>N/A</v>
          </cell>
          <cell r="R1375">
            <v>133500</v>
          </cell>
          <cell r="S1375">
            <v>133500</v>
          </cell>
          <cell r="T1375" t="str">
            <v>HES</v>
          </cell>
          <cell r="U1375" t="str">
            <v>GOV</v>
          </cell>
          <cell r="V1375" t="str">
            <v>HES</v>
          </cell>
        </row>
        <row r="1376">
          <cell r="A1376" t="str">
            <v>QOL</v>
          </cell>
          <cell r="B1376" t="str">
            <v>QLK5-CT-2000-00764</v>
          </cell>
          <cell r="C1376" t="str">
            <v>1.1.1.-5.</v>
          </cell>
          <cell r="D1376" t="str">
            <v>Research Projects</v>
          </cell>
          <cell r="E1376" t="str">
            <v>Sustainable grasslands withstanding environmental_x000D_
stresses</v>
          </cell>
          <cell r="F1376">
            <v>2613555</v>
          </cell>
          <cell r="G1376">
            <v>1563233</v>
          </cell>
          <cell r="H1376">
            <v>36881</v>
          </cell>
          <cell r="I1376">
            <v>9</v>
          </cell>
          <cell r="J1376">
            <v>2</v>
          </cell>
          <cell r="K1376" t="str">
            <v>Principal Contractor</v>
          </cell>
          <cell r="L1376" t="str">
            <v>NORGES LANDBRUKSHOGSKOLE - NLH</v>
          </cell>
          <cell r="M1376" t="str">
            <v>Kirkeveien 1</v>
          </cell>
          <cell r="N1376" t="str">
            <v>1432</v>
          </cell>
          <cell r="O1376" t="str">
            <v>AAS</v>
          </cell>
          <cell r="P1376" t="str">
            <v>NO</v>
          </cell>
          <cell r="Q1376" t="str">
            <v>N/A</v>
          </cell>
          <cell r="R1376">
            <v>273654</v>
          </cell>
          <cell r="S1376">
            <v>273654</v>
          </cell>
          <cell r="T1376" t="str">
            <v>HES</v>
          </cell>
          <cell r="U1376" t="str">
            <v>GOV</v>
          </cell>
          <cell r="V1376" t="str">
            <v>HES</v>
          </cell>
        </row>
        <row r="1377">
          <cell r="A1377" t="str">
            <v>QOL</v>
          </cell>
          <cell r="B1377" t="str">
            <v>QLK5-CT-2000-00764</v>
          </cell>
          <cell r="C1377" t="str">
            <v>1.1.1.-5.</v>
          </cell>
          <cell r="D1377" t="str">
            <v>Research Projects</v>
          </cell>
          <cell r="E1377" t="str">
            <v>Sustainable grasslands withstanding environmental_x000D_
stresses</v>
          </cell>
          <cell r="F1377">
            <v>2613555</v>
          </cell>
          <cell r="G1377">
            <v>1563233</v>
          </cell>
          <cell r="H1377">
            <v>36881</v>
          </cell>
          <cell r="I1377">
            <v>9</v>
          </cell>
          <cell r="K1377" t="str">
            <v>Principal Contractor</v>
          </cell>
          <cell r="L1377" t="str">
            <v>THE NORWEGIAN CROP RESEARCH INSTITUTE</v>
          </cell>
          <cell r="M1377" t="str">
            <v>Raveien 2</v>
          </cell>
          <cell r="N1377" t="str">
            <v>1431</v>
          </cell>
          <cell r="O1377" t="str">
            <v>AAS</v>
          </cell>
          <cell r="P1377" t="str">
            <v>NO</v>
          </cell>
          <cell r="Q1377" t="str">
            <v>N/A</v>
          </cell>
          <cell r="R1377">
            <v>388026</v>
          </cell>
          <cell r="S1377">
            <v>194013</v>
          </cell>
          <cell r="T1377" t="str">
            <v>REC</v>
          </cell>
          <cell r="U1377" t="str">
            <v>GOV</v>
          </cell>
          <cell r="V1377" t="str">
            <v>RPU</v>
          </cell>
        </row>
        <row r="1378">
          <cell r="A1378" t="str">
            <v>QOL</v>
          </cell>
          <cell r="B1378" t="str">
            <v>QLK5-CT-2000-00777</v>
          </cell>
          <cell r="C1378" t="str">
            <v>1.1.1.-5.</v>
          </cell>
          <cell r="D1378" t="str">
            <v>Research Projects</v>
          </cell>
          <cell r="E1378" t="str">
            <v>Chitosan Activates Resistance Against Pathogens After eXposure Production of chitosans from shrimp shells for applications in plant disease protection</v>
          </cell>
          <cell r="F1378">
            <v>2511447</v>
          </cell>
          <cell r="G1378">
            <v>2054219</v>
          </cell>
          <cell r="H1378">
            <v>36913</v>
          </cell>
          <cell r="I1378">
            <v>10</v>
          </cell>
          <cell r="J1378">
            <v>2</v>
          </cell>
          <cell r="K1378" t="str">
            <v>Principal Contractor</v>
          </cell>
          <cell r="L1378" t="str">
            <v>NTNU</v>
          </cell>
          <cell r="M1378" t="str">
            <v>Gloeshaugen</v>
          </cell>
          <cell r="N1378" t="str">
            <v>7491</v>
          </cell>
          <cell r="O1378" t="str">
            <v>TRONDHEIM</v>
          </cell>
          <cell r="P1378" t="str">
            <v>NO</v>
          </cell>
          <cell r="R1378">
            <v>343474</v>
          </cell>
          <cell r="S1378">
            <v>343474</v>
          </cell>
          <cell r="T1378" t="str">
            <v>HES</v>
          </cell>
          <cell r="U1378" t="str">
            <v>GOV</v>
          </cell>
          <cell r="V1378" t="str">
            <v>HES</v>
          </cell>
        </row>
        <row r="1379">
          <cell r="A1379" t="str">
            <v>QOL</v>
          </cell>
          <cell r="B1379" t="str">
            <v>QLK5-CT-2000-00777</v>
          </cell>
          <cell r="C1379" t="str">
            <v>1.1.1.-5.</v>
          </cell>
          <cell r="D1379" t="str">
            <v>Research Projects</v>
          </cell>
          <cell r="E1379" t="str">
            <v>Chitosan Activates Resistance Against Pathogens After eXposure Production of chitosans from shrimp shells for applications in plant disease protection</v>
          </cell>
          <cell r="F1379">
            <v>2511447</v>
          </cell>
          <cell r="G1379">
            <v>2054219</v>
          </cell>
          <cell r="H1379">
            <v>36913</v>
          </cell>
          <cell r="I1379">
            <v>10</v>
          </cell>
          <cell r="K1379" t="str">
            <v>Assistant Contractor</v>
          </cell>
          <cell r="L1379" t="str">
            <v>PRIMEX INGREDIENTS ASA</v>
          </cell>
          <cell r="M1379" t="str">
            <v>Karmsund Fiskerihavn</v>
          </cell>
          <cell r="N1379" t="str">
            <v>4299</v>
          </cell>
          <cell r="O1379" t="str">
            <v>AVALDSNES</v>
          </cell>
          <cell r="P1379" t="str">
            <v>NO</v>
          </cell>
          <cell r="R1379">
            <v>55999</v>
          </cell>
          <cell r="S1379">
            <v>27999</v>
          </cell>
          <cell r="T1379" t="str">
            <v>OTH</v>
          </cell>
          <cell r="U1379" t="str">
            <v>PRC</v>
          </cell>
          <cell r="V1379" t="str">
            <v>BES</v>
          </cell>
        </row>
        <row r="1380">
          <cell r="A1380" t="str">
            <v>QOL</v>
          </cell>
          <cell r="B1380" t="str">
            <v>QLK5-CT-2000-01065</v>
          </cell>
          <cell r="C1380" t="str">
            <v>1.1.1.-5.</v>
          </cell>
          <cell r="D1380" t="str">
            <v>Research Projects</v>
          </cell>
          <cell r="E1380" t="str">
            <v>Development of a systems approach for the management of late blight in EU organic potato production</v>
          </cell>
          <cell r="F1380">
            <v>6064258</v>
          </cell>
          <cell r="G1380">
            <v>3832614</v>
          </cell>
          <cell r="H1380">
            <v>36861</v>
          </cell>
          <cell r="I1380">
            <v>13</v>
          </cell>
          <cell r="J1380">
            <v>1</v>
          </cell>
          <cell r="K1380" t="str">
            <v>Principal Contractor</v>
          </cell>
          <cell r="L1380" t="str">
            <v>NORSK SENTER FOR OEKOLOGISK LANDBRUK</v>
          </cell>
          <cell r="M1380" t="str">
            <v>Tingvoll Gard</v>
          </cell>
          <cell r="N1380" t="str">
            <v>6630</v>
          </cell>
          <cell r="O1380" t="str">
            <v>TINGVOLL</v>
          </cell>
          <cell r="P1380" t="str">
            <v>NO</v>
          </cell>
          <cell r="Q1380" t="str">
            <v>N/A</v>
          </cell>
          <cell r="R1380">
            <v>247190</v>
          </cell>
          <cell r="S1380">
            <v>247190</v>
          </cell>
          <cell r="T1380" t="str">
            <v>REC</v>
          </cell>
          <cell r="U1380" t="str">
            <v>GOV</v>
          </cell>
          <cell r="V1380" t="str">
            <v>RPU</v>
          </cell>
        </row>
        <row r="1381">
          <cell r="A1381" t="str">
            <v>QOL</v>
          </cell>
          <cell r="B1381" t="str">
            <v>QLK5-CT-2000-41419</v>
          </cell>
          <cell r="C1381" t="str">
            <v>1.1.1.-5.</v>
          </cell>
          <cell r="D1381" t="str">
            <v>Exploratory Awards</v>
          </cell>
          <cell r="E1381" t="str">
            <v>Improving the quality and economic performance of cattle and the European leather sector through improved husbandry practice</v>
          </cell>
          <cell r="F1381">
            <v>30000</v>
          </cell>
          <cell r="G1381">
            <v>22500</v>
          </cell>
          <cell r="H1381">
            <v>37223</v>
          </cell>
          <cell r="I1381">
            <v>2</v>
          </cell>
          <cell r="J1381">
            <v>1</v>
          </cell>
          <cell r="K1381" t="str">
            <v>Principal Contractor</v>
          </cell>
          <cell r="L1381" t="str">
            <v>BORGE GARVERI AS</v>
          </cell>
          <cell r="M1381" t="str">
            <v>Karvik</v>
          </cell>
          <cell r="N1381" t="str">
            <v>5282</v>
          </cell>
          <cell r="O1381" t="str">
            <v>LONEVAG</v>
          </cell>
          <cell r="P1381" t="str">
            <v>NO</v>
          </cell>
          <cell r="R1381">
            <v>0</v>
          </cell>
          <cell r="S1381">
            <v>0</v>
          </cell>
          <cell r="T1381" t="str">
            <v>OTH</v>
          </cell>
          <cell r="U1381" t="str">
            <v>PRC</v>
          </cell>
          <cell r="V1381" t="str">
            <v>BES</v>
          </cell>
        </row>
        <row r="1382">
          <cell r="A1382" t="str">
            <v>QOL</v>
          </cell>
          <cell r="B1382" t="str">
            <v>QLK5-CT-2001-00241</v>
          </cell>
          <cell r="C1382" t="str">
            <v>1.1.1.-5.</v>
          </cell>
          <cell r="D1382" t="str">
            <v>Research Projects</v>
          </cell>
          <cell r="E1382" t="str">
            <v>Resistance of Spruce to Root and Butt Rot Disease</v>
          </cell>
          <cell r="F1382">
            <v>1803487</v>
          </cell>
          <cell r="G1382">
            <v>1278268</v>
          </cell>
          <cell r="H1382">
            <v>37088</v>
          </cell>
          <cell r="I1382">
            <v>6</v>
          </cell>
          <cell r="J1382">
            <v>1</v>
          </cell>
          <cell r="K1382" t="str">
            <v>Principal Contractor</v>
          </cell>
          <cell r="L1382" t="str">
            <v>NORSK INSTITUTT FOR SKOGFORSKNING</v>
          </cell>
          <cell r="M1382" t="str">
            <v>Hoegskoleveien, 12</v>
          </cell>
          <cell r="N1382" t="str">
            <v>1432</v>
          </cell>
          <cell r="O1382" t="str">
            <v>AAS</v>
          </cell>
          <cell r="P1382" t="str">
            <v>NO</v>
          </cell>
          <cell r="Q1382" t="str">
            <v>N/A</v>
          </cell>
          <cell r="R1382">
            <v>407649</v>
          </cell>
          <cell r="S1382">
            <v>203824</v>
          </cell>
          <cell r="T1382" t="str">
            <v>REC</v>
          </cell>
          <cell r="U1382" t="str">
            <v>GOV</v>
          </cell>
          <cell r="V1382" t="str">
            <v>RPU</v>
          </cell>
        </row>
        <row r="1383">
          <cell r="A1383" t="str">
            <v>QOL</v>
          </cell>
          <cell r="B1383" t="str">
            <v>QLK5-CT-2001-00276</v>
          </cell>
          <cell r="C1383" t="str">
            <v>1.1.1.-5.</v>
          </cell>
          <cell r="D1383" t="str">
            <v>Research Projects</v>
          </cell>
          <cell r="E1383" t="str">
            <v>Measures for improving quality and shape stability of sawn softwood timber during drying and under service conditions</v>
          </cell>
          <cell r="F1383">
            <v>2103162</v>
          </cell>
          <cell r="G1383">
            <v>1253724</v>
          </cell>
          <cell r="H1383">
            <v>37081</v>
          </cell>
          <cell r="I1383">
            <v>9</v>
          </cell>
          <cell r="J1383">
            <v>1</v>
          </cell>
          <cell r="K1383" t="str">
            <v>Principal Contractor</v>
          </cell>
          <cell r="L1383" t="str">
            <v xml:space="preserve">NORSK TRETEKNISK INSTITUTT
</v>
          </cell>
          <cell r="M1383" t="str">
            <v>Forskningsveien 3 B</v>
          </cell>
          <cell r="N1383" t="str">
            <v>0371</v>
          </cell>
          <cell r="O1383" t="str">
            <v>OSLO</v>
          </cell>
          <cell r="P1383" t="str">
            <v>NO</v>
          </cell>
          <cell r="Q1383" t="str">
            <v>N/A</v>
          </cell>
          <cell r="R1383">
            <v>161842</v>
          </cell>
          <cell r="S1383">
            <v>80921</v>
          </cell>
          <cell r="T1383" t="str">
            <v>REC</v>
          </cell>
          <cell r="U1383" t="str">
            <v>PRC</v>
          </cell>
          <cell r="V1383" t="str">
            <v>RPR</v>
          </cell>
        </row>
        <row r="1384">
          <cell r="A1384" t="str">
            <v>QOL</v>
          </cell>
          <cell r="B1384" t="str">
            <v>QLK5-CT-2001-00498</v>
          </cell>
          <cell r="C1384" t="str">
            <v>1.1.1.-5.</v>
          </cell>
          <cell r="D1384" t="str">
            <v>Research Projects</v>
          </cell>
          <cell r="E1384" t="str">
            <v>Ensiling and grazing of energy-rich grasses with_x000D_
elevated sugar contents for the sustainable_x000D_
production of ruminant livestock</v>
          </cell>
          <cell r="F1384">
            <v>2515486</v>
          </cell>
          <cell r="G1384">
            <v>1604246</v>
          </cell>
          <cell r="H1384">
            <v>37022</v>
          </cell>
          <cell r="I1384">
            <v>5</v>
          </cell>
          <cell r="J1384">
            <v>1</v>
          </cell>
          <cell r="K1384" t="str">
            <v>Principal Contractor</v>
          </cell>
          <cell r="L1384" t="str">
            <v>THE NORWEGIAN CROP RESEARCH INSTITUTE</v>
          </cell>
          <cell r="M1384" t="str">
            <v>Raveien 2</v>
          </cell>
          <cell r="N1384" t="str">
            <v>1431</v>
          </cell>
          <cell r="O1384" t="str">
            <v>AAS</v>
          </cell>
          <cell r="P1384" t="str">
            <v>NO</v>
          </cell>
          <cell r="Q1384" t="str">
            <v>N/A</v>
          </cell>
          <cell r="R1384">
            <v>106197</v>
          </cell>
          <cell r="S1384">
            <v>53098</v>
          </cell>
          <cell r="T1384" t="str">
            <v>REC</v>
          </cell>
          <cell r="U1384" t="str">
            <v>GOV</v>
          </cell>
          <cell r="V1384" t="str">
            <v>RPU</v>
          </cell>
        </row>
        <row r="1385">
          <cell r="A1385" t="str">
            <v>QOL</v>
          </cell>
          <cell r="B1385" t="str">
            <v>QLK5-CT-2001-00527</v>
          </cell>
          <cell r="C1385" t="str">
            <v>1.1.1.-5.</v>
          </cell>
          <cell r="D1385" t="str">
            <v>Research Projects</v>
          </cell>
          <cell r="E1385" t="str">
            <v>WOOD FOR ENERGY- a contribution to the development of sustainable forest management.</v>
          </cell>
          <cell r="F1385">
            <v>2392963</v>
          </cell>
          <cell r="G1385">
            <v>1547957</v>
          </cell>
          <cell r="H1385">
            <v>37055</v>
          </cell>
          <cell r="I1385">
            <v>7</v>
          </cell>
          <cell r="J1385">
            <v>1</v>
          </cell>
          <cell r="K1385" t="str">
            <v>Principal Contractor</v>
          </cell>
          <cell r="L1385" t="str">
            <v>NORSK INSTITUTT FOR SKOGFORSKNING</v>
          </cell>
          <cell r="M1385" t="str">
            <v>Hoegskoleveien, 12</v>
          </cell>
          <cell r="N1385" t="str">
            <v>1432</v>
          </cell>
          <cell r="O1385" t="str">
            <v>AAS</v>
          </cell>
          <cell r="P1385" t="str">
            <v>NO</v>
          </cell>
          <cell r="Q1385" t="str">
            <v>N/A</v>
          </cell>
          <cell r="R1385">
            <v>412728</v>
          </cell>
          <cell r="S1385">
            <v>206363</v>
          </cell>
          <cell r="T1385" t="str">
            <v>REC</v>
          </cell>
          <cell r="U1385" t="str">
            <v>GOV</v>
          </cell>
          <cell r="V1385" t="str">
            <v>RPU</v>
          </cell>
        </row>
        <row r="1386">
          <cell r="A1386" t="str">
            <v>QOL</v>
          </cell>
          <cell r="B1386" t="str">
            <v>QLK5-CT-2001-00596</v>
          </cell>
          <cell r="C1386" t="str">
            <v>1.1.1.-5.</v>
          </cell>
          <cell r="D1386" t="str">
            <v>Research Projects</v>
          </cell>
          <cell r="E1386" t="str">
            <v>Carbon-Nitrogen inTERactions in forest ecosystems</v>
          </cell>
          <cell r="F1386">
            <v>2670878</v>
          </cell>
          <cell r="G1386">
            <v>1397321</v>
          </cell>
          <cell r="H1386">
            <v>37050</v>
          </cell>
          <cell r="I1386">
            <v>13</v>
          </cell>
          <cell r="J1386">
            <v>2</v>
          </cell>
          <cell r="K1386" t="str">
            <v>Principal Contractor</v>
          </cell>
          <cell r="L1386" t="str">
            <v>NORGES LANDBRUKSHOGSKOLE - NLH</v>
          </cell>
          <cell r="M1386" t="str">
            <v>Kirkeveien 1</v>
          </cell>
          <cell r="N1386" t="str">
            <v>1432</v>
          </cell>
          <cell r="O1386" t="str">
            <v>AAS</v>
          </cell>
          <cell r="P1386" t="str">
            <v>NO</v>
          </cell>
          <cell r="Q1386" t="str">
            <v>N/A</v>
          </cell>
          <cell r="R1386">
            <v>46181</v>
          </cell>
          <cell r="S1386">
            <v>46181</v>
          </cell>
          <cell r="T1386" t="str">
            <v>HES</v>
          </cell>
          <cell r="U1386" t="str">
            <v>GOV</v>
          </cell>
          <cell r="V1386" t="str">
            <v>HES</v>
          </cell>
        </row>
        <row r="1387">
          <cell r="A1387" t="str">
            <v>QOL</v>
          </cell>
          <cell r="B1387" t="str">
            <v>QLK5-CT-2001-00596</v>
          </cell>
          <cell r="C1387" t="str">
            <v>1.1.1.-5.</v>
          </cell>
          <cell r="D1387" t="str">
            <v>Research Projects</v>
          </cell>
          <cell r="E1387" t="str">
            <v>Carbon-Nitrogen inTERactions in forest ecosystems</v>
          </cell>
          <cell r="F1387">
            <v>2670878</v>
          </cell>
          <cell r="G1387">
            <v>1397321</v>
          </cell>
          <cell r="H1387">
            <v>37050</v>
          </cell>
          <cell r="I1387">
            <v>13</v>
          </cell>
          <cell r="K1387" t="str">
            <v>Principal Contractor</v>
          </cell>
          <cell r="L1387" t="str">
            <v>NORSK INSTITUTT FOR SKOGFORSKNING</v>
          </cell>
          <cell r="M1387" t="str">
            <v>Hoegskoleveien, 12</v>
          </cell>
          <cell r="N1387" t="str">
            <v>1432</v>
          </cell>
          <cell r="O1387" t="str">
            <v>AAS</v>
          </cell>
          <cell r="P1387" t="str">
            <v>NO</v>
          </cell>
          <cell r="Q1387" t="str">
            <v>N/A</v>
          </cell>
          <cell r="R1387">
            <v>320271</v>
          </cell>
          <cell r="S1387">
            <v>160133</v>
          </cell>
          <cell r="T1387" t="str">
            <v>REC</v>
          </cell>
          <cell r="U1387" t="str">
            <v>GOV</v>
          </cell>
          <cell r="V1387" t="str">
            <v>RPU</v>
          </cell>
        </row>
        <row r="1388">
          <cell r="A1388" t="str">
            <v>QOL</v>
          </cell>
          <cell r="B1388" t="str">
            <v>QLK5-CT-2001-00645</v>
          </cell>
          <cell r="C1388" t="str">
            <v>1.1.1.-5.</v>
          </cell>
          <cell r="D1388" t="str">
            <v>Concerted Actions</v>
          </cell>
          <cell r="E1388" t="str">
            <v>Storm damaged forest: efficient and safe harvesting and log conservation methods</v>
          </cell>
          <cell r="F1388">
            <v>508032</v>
          </cell>
          <cell r="G1388">
            <v>508032</v>
          </cell>
          <cell r="H1388">
            <v>37201</v>
          </cell>
          <cell r="I1388">
            <v>15</v>
          </cell>
          <cell r="J1388">
            <v>1</v>
          </cell>
          <cell r="K1388" t="str">
            <v>Principal Contractor</v>
          </cell>
          <cell r="L1388" t="str">
            <v>NORSK INSTITUTT FOR SKOGFORSKNING</v>
          </cell>
          <cell r="M1388" t="str">
            <v>Hoegskoleveien, 12</v>
          </cell>
          <cell r="N1388" t="str">
            <v>1432</v>
          </cell>
          <cell r="O1388" t="str">
            <v>AAS</v>
          </cell>
          <cell r="P1388" t="str">
            <v>NO</v>
          </cell>
          <cell r="Q1388" t="str">
            <v>N/A</v>
          </cell>
          <cell r="R1388">
            <v>24406</v>
          </cell>
          <cell r="S1388">
            <v>24406</v>
          </cell>
          <cell r="T1388" t="str">
            <v>REC</v>
          </cell>
          <cell r="U1388" t="str">
            <v>GOV</v>
          </cell>
          <cell r="V1388" t="str">
            <v>RPU</v>
          </cell>
        </row>
        <row r="1389">
          <cell r="A1389" t="str">
            <v>QOL</v>
          </cell>
          <cell r="B1389" t="str">
            <v>QLK5-CT-2001-01401</v>
          </cell>
          <cell r="C1389" t="str">
            <v>1.1.1.-5.</v>
          </cell>
          <cell r="D1389" t="str">
            <v>Research Projects</v>
          </cell>
          <cell r="E1389" t="str">
            <v>Innovative models of critical key indicators as planning and decision support for sustainable rural development and integrated cross border regional management in former Iron Curtain areas based on no</v>
          </cell>
          <cell r="F1389">
            <v>3377180</v>
          </cell>
          <cell r="G1389">
            <v>1926680</v>
          </cell>
          <cell r="H1389">
            <v>37102</v>
          </cell>
          <cell r="I1389">
            <v>9</v>
          </cell>
          <cell r="J1389">
            <v>1</v>
          </cell>
          <cell r="K1389" t="str">
            <v>Principal Contractor</v>
          </cell>
          <cell r="L1389" t="str">
            <v>INTERCONSULT GROUP ASA</v>
          </cell>
          <cell r="M1389" t="str">
            <v>Grenseveien 90</v>
          </cell>
          <cell r="N1389" t="str">
            <v>0605</v>
          </cell>
          <cell r="O1389" t="str">
            <v>OSLO</v>
          </cell>
          <cell r="P1389" t="str">
            <v>NO</v>
          </cell>
          <cell r="Q1389" t="str">
            <v>N/A</v>
          </cell>
          <cell r="R1389">
            <v>518104</v>
          </cell>
          <cell r="S1389">
            <v>259052</v>
          </cell>
          <cell r="T1389" t="str">
            <v>OTH</v>
          </cell>
          <cell r="U1389" t="str">
            <v>PRC</v>
          </cell>
          <cell r="V1389" t="str">
            <v>BES</v>
          </cell>
        </row>
        <row r="1390">
          <cell r="A1390" t="str">
            <v>QOL</v>
          </cell>
          <cell r="B1390" t="str">
            <v>QLK5-CT-2001-01733</v>
          </cell>
          <cell r="C1390" t="str">
            <v>1.1.1.-5.</v>
          </cell>
          <cell r="D1390" t="str">
            <v>Demonstration Projects</v>
          </cell>
          <cell r="E1390" t="str">
            <v>MONITORING THE EFFECT OF SCRAPIE CONTROL POLICIES THAT USE GENETICS IN DIFFERENT COUNTRIES</v>
          </cell>
          <cell r="F1390">
            <v>3163183</v>
          </cell>
          <cell r="G1390">
            <v>1107113</v>
          </cell>
          <cell r="H1390">
            <v>37621</v>
          </cell>
          <cell r="I1390">
            <v>9</v>
          </cell>
          <cell r="J1390">
            <v>1</v>
          </cell>
          <cell r="K1390" t="str">
            <v>Principal Contractor</v>
          </cell>
          <cell r="L1390" t="str">
            <v>NATIONAL VETERINARY INSTITUTE</v>
          </cell>
          <cell r="M1390" t="str">
            <v>Ullevaalsveien 68</v>
          </cell>
          <cell r="N1390" t="str">
            <v>0033</v>
          </cell>
          <cell r="O1390" t="str">
            <v>OSLO</v>
          </cell>
          <cell r="P1390" t="str">
            <v>NO</v>
          </cell>
          <cell r="Q1390" t="str">
            <v>N/A</v>
          </cell>
          <cell r="R1390">
            <v>115680</v>
          </cell>
          <cell r="S1390">
            <v>38174</v>
          </cell>
          <cell r="T1390" t="str">
            <v>REC</v>
          </cell>
          <cell r="U1390" t="str">
            <v>GOV</v>
          </cell>
          <cell r="V1390" t="str">
            <v>RPU</v>
          </cell>
        </row>
        <row r="1391">
          <cell r="A1391" t="str">
            <v>QOL</v>
          </cell>
          <cell r="B1391" t="str">
            <v>QLK5-CT-2001-02332</v>
          </cell>
          <cell r="C1391" t="str">
            <v>1.1.1.-5.</v>
          </cell>
          <cell r="D1391" t="str">
            <v>Research Projects</v>
          </cell>
          <cell r="E1391" t="str">
            <v>Studies on the alimentary pathogensis of BSE agent and natural scrapie in sheep and mice.  Implications for diagnosis and control.</v>
          </cell>
          <cell r="F1391">
            <v>1925546</v>
          </cell>
          <cell r="G1391">
            <v>1368726</v>
          </cell>
          <cell r="H1391">
            <v>37194</v>
          </cell>
          <cell r="I1391">
            <v>5</v>
          </cell>
          <cell r="J1391">
            <v>1</v>
          </cell>
          <cell r="K1391" t="str">
            <v>Prime Contractor</v>
          </cell>
          <cell r="L1391" t="str">
            <v>NORWEGIAN SCHOOL OF VETERINARY SCIENCE</v>
          </cell>
          <cell r="M1391" t="str">
            <v>Ullevaalsveien 72</v>
          </cell>
          <cell r="N1391" t="str">
            <v>0033</v>
          </cell>
          <cell r="O1391" t="str">
            <v>OSLO</v>
          </cell>
          <cell r="P1391" t="str">
            <v>NO</v>
          </cell>
          <cell r="Q1391" t="str">
            <v>N/A</v>
          </cell>
          <cell r="R1391">
            <v>553903</v>
          </cell>
          <cell r="S1391">
            <v>553903</v>
          </cell>
          <cell r="T1391" t="str">
            <v>HES</v>
          </cell>
          <cell r="U1391" t="str">
            <v>GOV</v>
          </cell>
          <cell r="V1391" t="str">
            <v>HES</v>
          </cell>
        </row>
        <row r="1392">
          <cell r="A1392" t="str">
            <v>QOL</v>
          </cell>
          <cell r="B1392" t="str">
            <v>QLK5-CT-2001-41642</v>
          </cell>
          <cell r="C1392" t="str">
            <v>QOL-2000-5.1.2</v>
          </cell>
          <cell r="D1392" t="str">
            <v>Exploratory Awards</v>
          </cell>
          <cell r="E1392" t="str">
            <v>Commercial use of a fishery resource discarded by the EU fishing fleet operating in the South West Atlantic</v>
          </cell>
          <cell r="F1392">
            <v>30000</v>
          </cell>
          <cell r="G1392">
            <v>22500</v>
          </cell>
          <cell r="H1392">
            <v>37270</v>
          </cell>
          <cell r="I1392">
            <v>2</v>
          </cell>
          <cell r="J1392">
            <v>1</v>
          </cell>
          <cell r="K1392" t="str">
            <v>Principal Contractor</v>
          </cell>
          <cell r="L1392" t="str">
            <v>MMC FODEMA AS</v>
          </cell>
          <cell r="N1392" t="str">
            <v>6050</v>
          </cell>
          <cell r="O1392" t="str">
            <v>VALDEROY</v>
          </cell>
          <cell r="P1392" t="str">
            <v>NO</v>
          </cell>
          <cell r="Q1392" t="str">
            <v>N/A</v>
          </cell>
          <cell r="R1392">
            <v>0</v>
          </cell>
          <cell r="S1392">
            <v>0</v>
          </cell>
          <cell r="T1392" t="str">
            <v>OTH</v>
          </cell>
          <cell r="U1392" t="str">
            <v>PRC</v>
          </cell>
          <cell r="V1392" t="str">
            <v>BES</v>
          </cell>
        </row>
        <row r="1393">
          <cell r="A1393" t="str">
            <v>QOL</v>
          </cell>
          <cell r="B1393" t="str">
            <v>QLK5-CT-2002-00772</v>
          </cell>
          <cell r="C1393" t="str">
            <v>1.1.1.-5.</v>
          </cell>
          <cell r="D1393" t="str">
            <v>Research Projects</v>
          </cell>
          <cell r="E1393" t="str">
            <v>Acoustic Emission applied to mechanically loaded Paper</v>
          </cell>
          <cell r="F1393">
            <v>1275243</v>
          </cell>
          <cell r="G1393">
            <v>893463</v>
          </cell>
          <cell r="H1393">
            <v>37600</v>
          </cell>
          <cell r="I1393">
            <v>4</v>
          </cell>
          <cell r="J1393">
            <v>1</v>
          </cell>
          <cell r="K1393" t="str">
            <v>Principal Contractor</v>
          </cell>
          <cell r="L1393" t="str">
            <v xml:space="preserve">PAPIRINDUSTRIENS FORSKNINGSINTITUTT
</v>
          </cell>
          <cell r="M1393" t="str">
            <v>Forskningsveien 3</v>
          </cell>
          <cell r="N1393" t="str">
            <v>0313</v>
          </cell>
          <cell r="O1393" t="str">
            <v>OSLO</v>
          </cell>
          <cell r="P1393" t="str">
            <v>NO</v>
          </cell>
          <cell r="Q1393" t="str">
            <v>N/A</v>
          </cell>
          <cell r="R1393">
            <v>356680</v>
          </cell>
          <cell r="S1393">
            <v>178340</v>
          </cell>
          <cell r="T1393" t="str">
            <v>REC</v>
          </cell>
          <cell r="U1393" t="str">
            <v>PNP</v>
          </cell>
          <cell r="V1393" t="str">
            <v>RPN</v>
          </cell>
        </row>
        <row r="1394">
          <cell r="A1394" t="str">
            <v>QOL</v>
          </cell>
          <cell r="B1394" t="str">
            <v>QLK5-CT-2002-00862</v>
          </cell>
          <cell r="C1394" t="str">
            <v>1.1.1.-5.</v>
          </cell>
          <cell r="D1394" t="str">
            <v>Research Projects</v>
          </cell>
          <cell r="E1394" t="str">
            <v>Development of ryegrass allele-specific (GRASP) markers for sustainable grassland improvement</v>
          </cell>
          <cell r="F1394">
            <v>5926508</v>
          </cell>
          <cell r="G1394">
            <v>3237745</v>
          </cell>
          <cell r="H1394">
            <v>37519</v>
          </cell>
          <cell r="I1394">
            <v>9</v>
          </cell>
          <cell r="J1394">
            <v>1</v>
          </cell>
          <cell r="K1394" t="str">
            <v>Principal Contractor</v>
          </cell>
          <cell r="L1394" t="str">
            <v>NORGES LANDBRUKSHOGSKOLE - NLH</v>
          </cell>
          <cell r="M1394" t="str">
            <v>Kirkeveien 1</v>
          </cell>
          <cell r="N1394" t="str">
            <v>1432</v>
          </cell>
          <cell r="O1394" t="str">
            <v>AAS</v>
          </cell>
          <cell r="P1394" t="str">
            <v>NO</v>
          </cell>
          <cell r="Q1394" t="str">
            <v>N/A</v>
          </cell>
          <cell r="R1394">
            <v>298903</v>
          </cell>
          <cell r="S1394">
            <v>298903</v>
          </cell>
          <cell r="T1394" t="str">
            <v>HES</v>
          </cell>
          <cell r="U1394" t="str">
            <v>GOV</v>
          </cell>
          <cell r="V1394" t="str">
            <v>HES</v>
          </cell>
        </row>
        <row r="1395">
          <cell r="A1395" t="str">
            <v>QOL</v>
          </cell>
          <cell r="B1395" t="str">
            <v>QLK5-CT-2002-00866</v>
          </cell>
          <cell r="C1395" t="str">
            <v>1.1.1.-5.</v>
          </cell>
          <cell r="D1395" t="str">
            <v>Research Projects</v>
          </cell>
          <cell r="E1395" t="str">
            <v>EVALUATION OF THE POSSIBLE TRANSMISSION OF PRIONS (SCRAPIE AND BSE) TO DIFFERENT FISH SPECIES</v>
          </cell>
          <cell r="F1395">
            <v>2058876</v>
          </cell>
          <cell r="G1395">
            <v>1304432</v>
          </cell>
          <cell r="H1395">
            <v>37589</v>
          </cell>
          <cell r="I1395">
            <v>4</v>
          </cell>
          <cell r="J1395">
            <v>1</v>
          </cell>
          <cell r="K1395" t="str">
            <v>Principal Contractor</v>
          </cell>
          <cell r="L1395" t="str">
            <v>NORWEGIAN SCHOOL OF VETERINARY SCIENCE</v>
          </cell>
          <cell r="M1395" t="str">
            <v>Ullevaalsveien 72</v>
          </cell>
          <cell r="N1395" t="str">
            <v>0033</v>
          </cell>
          <cell r="O1395" t="str">
            <v>OSLO</v>
          </cell>
          <cell r="P1395" t="str">
            <v>NO</v>
          </cell>
          <cell r="Q1395" t="str">
            <v>N/A</v>
          </cell>
          <cell r="R1395">
            <v>249990</v>
          </cell>
          <cell r="S1395">
            <v>249990</v>
          </cell>
          <cell r="T1395" t="str">
            <v>HES</v>
          </cell>
          <cell r="U1395" t="str">
            <v>GOV</v>
          </cell>
          <cell r="V1395" t="str">
            <v>HES</v>
          </cell>
        </row>
        <row r="1396">
          <cell r="A1396" t="str">
            <v>QOL</v>
          </cell>
          <cell r="B1396" t="str">
            <v>QLK5-CT-2002-00959</v>
          </cell>
          <cell r="C1396" t="str">
            <v>1.1.1.-5.</v>
          </cell>
          <cell r="D1396" t="str">
            <v>Concerted Actions</v>
          </cell>
          <cell r="E1396" t="str">
            <v>European network for surveillance and control of TSE in Small Ruminants (with emphasis on epidemiology, pathology and diagnostic tests)</v>
          </cell>
          <cell r="F1396">
            <v>1662494</v>
          </cell>
          <cell r="G1396">
            <v>1519116</v>
          </cell>
          <cell r="H1396">
            <v>37652</v>
          </cell>
          <cell r="I1396">
            <v>36</v>
          </cell>
          <cell r="J1396">
            <v>2</v>
          </cell>
          <cell r="K1396" t="str">
            <v>Member</v>
          </cell>
          <cell r="L1396" t="str">
            <v>NATIONAL VETERINARY INSTITUTE</v>
          </cell>
          <cell r="M1396" t="str">
            <v>Ullevaalsveien 68</v>
          </cell>
          <cell r="N1396" t="str">
            <v>0033</v>
          </cell>
          <cell r="O1396" t="str">
            <v>OSLO</v>
          </cell>
          <cell r="P1396" t="str">
            <v>NO</v>
          </cell>
          <cell r="Q1396" t="str">
            <v>N/A</v>
          </cell>
          <cell r="R1396">
            <v>118094</v>
          </cell>
          <cell r="S1396">
            <v>118094</v>
          </cell>
          <cell r="T1396" t="str">
            <v>REC</v>
          </cell>
          <cell r="U1396" t="str">
            <v>GOV</v>
          </cell>
          <cell r="V1396" t="str">
            <v>RPU</v>
          </cell>
        </row>
        <row r="1397">
          <cell r="A1397" t="str">
            <v>QOL</v>
          </cell>
          <cell r="B1397" t="str">
            <v>QLK5-CT-2002-00959</v>
          </cell>
          <cell r="C1397" t="str">
            <v>1.1.1.-5.</v>
          </cell>
          <cell r="D1397" t="str">
            <v>Concerted Actions</v>
          </cell>
          <cell r="E1397" t="str">
            <v>European network for surveillance and control of TSE in Small Ruminants (with emphasis on epidemiology, pathology and diagnostic tests)</v>
          </cell>
          <cell r="F1397">
            <v>1662494</v>
          </cell>
          <cell r="G1397">
            <v>1519116</v>
          </cell>
          <cell r="H1397">
            <v>37652</v>
          </cell>
          <cell r="I1397">
            <v>36</v>
          </cell>
          <cell r="K1397" t="str">
            <v>Member</v>
          </cell>
          <cell r="L1397" t="str">
            <v>NORWEGIAN SCHOOL OF VETERINARY SCIENCE</v>
          </cell>
          <cell r="M1397" t="str">
            <v>Ullevaalsveien 72</v>
          </cell>
          <cell r="N1397" t="str">
            <v>0033</v>
          </cell>
          <cell r="O1397" t="str">
            <v>OSLO</v>
          </cell>
          <cell r="P1397" t="str">
            <v>NO</v>
          </cell>
          <cell r="Q1397" t="str">
            <v>N/A</v>
          </cell>
          <cell r="R1397">
            <v>18792</v>
          </cell>
          <cell r="S1397">
            <v>18792</v>
          </cell>
          <cell r="T1397" t="str">
            <v>HES</v>
          </cell>
          <cell r="U1397" t="str">
            <v>GOV</v>
          </cell>
          <cell r="V1397" t="str">
            <v>HES</v>
          </cell>
        </row>
        <row r="1398">
          <cell r="A1398" t="str">
            <v>QOL</v>
          </cell>
          <cell r="B1398" t="str">
            <v>QLK5-CT-2002-00971</v>
          </cell>
          <cell r="C1398" t="str">
            <v>1.1.1.-5.</v>
          </cell>
          <cell r="D1398" t="str">
            <v>Concerted Actions</v>
          </cell>
          <cell r="E1398" t="str">
            <v>Potato Late Blight Network for Europe</v>
          </cell>
          <cell r="F1398">
            <v>1126883</v>
          </cell>
          <cell r="G1398">
            <v>1101683</v>
          </cell>
          <cell r="H1398">
            <v>37648</v>
          </cell>
          <cell r="I1398">
            <v>25</v>
          </cell>
          <cell r="J1398">
            <v>1</v>
          </cell>
          <cell r="K1398" t="str">
            <v>Principal Contractor</v>
          </cell>
          <cell r="L1398" t="str">
            <v>THE NORWEGIAN CROP RESEARCH INSTITUTE</v>
          </cell>
          <cell r="M1398" t="str">
            <v>Raveien 2</v>
          </cell>
          <cell r="N1398" t="str">
            <v>1431</v>
          </cell>
          <cell r="O1398" t="str">
            <v>AAS</v>
          </cell>
          <cell r="P1398" t="str">
            <v>NO</v>
          </cell>
          <cell r="Q1398" t="str">
            <v>N/A</v>
          </cell>
          <cell r="R1398">
            <v>76140</v>
          </cell>
          <cell r="S1398">
            <v>76140</v>
          </cell>
          <cell r="T1398" t="str">
            <v>REC</v>
          </cell>
          <cell r="U1398" t="str">
            <v>GOV</v>
          </cell>
          <cell r="V1398" t="str">
            <v>RPU</v>
          </cell>
        </row>
        <row r="1399">
          <cell r="A1399" t="str">
            <v>QOL</v>
          </cell>
          <cell r="B1399" t="str">
            <v>QLK5-CT-2002-01017</v>
          </cell>
          <cell r="C1399" t="str">
            <v>1.1.1.-5.</v>
          </cell>
          <cell r="D1399" t="str">
            <v>Research Projects</v>
          </cell>
          <cell r="E1399" t="str">
            <v>Visualization Tools for Public Participation in Managing Landscape Change</v>
          </cell>
          <cell r="F1399">
            <v>2253132</v>
          </cell>
          <cell r="G1399">
            <v>1214331</v>
          </cell>
          <cell r="H1399">
            <v>37606</v>
          </cell>
          <cell r="I1399">
            <v>7</v>
          </cell>
          <cell r="J1399">
            <v>1</v>
          </cell>
          <cell r="K1399" t="str">
            <v>Assistant Contractor</v>
          </cell>
          <cell r="L1399" t="str">
            <v>NORGES LANDBRUKSHOGSKOLE - NLH</v>
          </cell>
          <cell r="M1399" t="str">
            <v>Kirkeveien 1</v>
          </cell>
          <cell r="N1399" t="str">
            <v>1432</v>
          </cell>
          <cell r="O1399" t="str">
            <v>AAS</v>
          </cell>
          <cell r="P1399" t="str">
            <v>NO</v>
          </cell>
          <cell r="Q1399" t="str">
            <v>N/A</v>
          </cell>
          <cell r="R1399">
            <v>111609</v>
          </cell>
          <cell r="S1399">
            <v>111609</v>
          </cell>
          <cell r="T1399" t="str">
            <v>HES</v>
          </cell>
          <cell r="U1399" t="str">
            <v>GOV</v>
          </cell>
          <cell r="V1399" t="str">
            <v>HES</v>
          </cell>
        </row>
        <row r="1400">
          <cell r="A1400" t="str">
            <v>QOL</v>
          </cell>
          <cell r="B1400" t="str">
            <v>QLK5-CT-2002-01100</v>
          </cell>
          <cell r="C1400" t="str">
            <v>1.1.1.-5.</v>
          </cell>
          <cell r="D1400" t="str">
            <v>Research Projects</v>
          </cell>
          <cell r="E1400" t="str">
            <v>Development  of a model based decision support system to optimise nitrogen use in horticultural crop rotations across Europe</v>
          </cell>
          <cell r="F1400">
            <v>3664759</v>
          </cell>
          <cell r="G1400">
            <v>2299080</v>
          </cell>
          <cell r="H1400">
            <v>37574</v>
          </cell>
          <cell r="I1400">
            <v>10</v>
          </cell>
          <cell r="J1400">
            <v>1</v>
          </cell>
          <cell r="K1400" t="str">
            <v>Principal Contractor</v>
          </cell>
          <cell r="L1400" t="str">
            <v>THE NORWEGIAN CROP RESEARCH INSTITUTE</v>
          </cell>
          <cell r="M1400" t="str">
            <v>Raveien 2</v>
          </cell>
          <cell r="N1400" t="str">
            <v>1431</v>
          </cell>
          <cell r="O1400" t="str">
            <v>AAS</v>
          </cell>
          <cell r="P1400" t="str">
            <v>NO</v>
          </cell>
          <cell r="Q1400" t="str">
            <v>N/A</v>
          </cell>
          <cell r="R1400">
            <v>564664</v>
          </cell>
          <cell r="S1400">
            <v>282332</v>
          </cell>
          <cell r="T1400" t="str">
            <v>REC</v>
          </cell>
          <cell r="U1400" t="str">
            <v>GOV</v>
          </cell>
          <cell r="V1400" t="str">
            <v>RPU</v>
          </cell>
        </row>
        <row r="1401">
          <cell r="A1401" t="str">
            <v>QOL</v>
          </cell>
          <cell r="B1401" t="str">
            <v>QLK5-CT-2002-01190</v>
          </cell>
          <cell r="C1401" t="str">
            <v>1.1.1.-5.</v>
          </cell>
          <cell r="D1401" t="str">
            <v>Research Projects</v>
          </cell>
          <cell r="E1401" t="str">
            <v>Ergoefficient mechanised logging operations</v>
          </cell>
          <cell r="F1401">
            <v>2460156</v>
          </cell>
          <cell r="G1401">
            <v>1735757</v>
          </cell>
          <cell r="H1401">
            <v>37610</v>
          </cell>
          <cell r="I1401">
            <v>11</v>
          </cell>
          <cell r="J1401">
            <v>1</v>
          </cell>
          <cell r="K1401" t="str">
            <v>Principal Contractor</v>
          </cell>
          <cell r="L1401" t="str">
            <v>NORSK INSTITUTT FOR SKOGFORSKNING</v>
          </cell>
          <cell r="M1401" t="str">
            <v>Hoegskoleveien, 12</v>
          </cell>
          <cell r="N1401" t="str">
            <v>1432</v>
          </cell>
          <cell r="O1401" t="str">
            <v>AAS</v>
          </cell>
          <cell r="P1401" t="str">
            <v>NO</v>
          </cell>
          <cell r="Q1401" t="str">
            <v>N/A</v>
          </cell>
          <cell r="R1401">
            <v>406410</v>
          </cell>
          <cell r="S1401">
            <v>203205</v>
          </cell>
          <cell r="T1401" t="str">
            <v>REC</v>
          </cell>
          <cell r="U1401" t="str">
            <v>GOV</v>
          </cell>
          <cell r="V1401" t="str">
            <v>RPU</v>
          </cell>
        </row>
        <row r="1402">
          <cell r="A1402" t="str">
            <v>QOL</v>
          </cell>
          <cell r="B1402" t="str">
            <v>QLK5-CT-2002-01346</v>
          </cell>
          <cell r="C1402" t="str">
            <v>1.1.1.-5.</v>
          </cell>
          <cell r="D1402" t="str">
            <v>Concerted Actions</v>
          </cell>
          <cell r="E1402" t="str">
            <v>Concerted action to develop a European Framework for probabilistic risk assessment of the environmental impacts of pesticides</v>
          </cell>
          <cell r="F1402">
            <v>1701088</v>
          </cell>
          <cell r="G1402">
            <v>1701088</v>
          </cell>
          <cell r="H1402">
            <v>37621</v>
          </cell>
          <cell r="I1402">
            <v>30</v>
          </cell>
          <cell r="J1402">
            <v>1</v>
          </cell>
          <cell r="K1402" t="str">
            <v>Member</v>
          </cell>
          <cell r="L1402" t="str">
            <v>NORWEGIAN AGRICULTURAL INSPECTION SERVICE</v>
          </cell>
          <cell r="M1402" t="str">
            <v>Moerveien 12</v>
          </cell>
          <cell r="N1402" t="str">
            <v>1431</v>
          </cell>
          <cell r="O1402" t="str">
            <v>AAS</v>
          </cell>
          <cell r="P1402" t="str">
            <v>NO</v>
          </cell>
          <cell r="Q1402" t="str">
            <v>N/A</v>
          </cell>
          <cell r="R1402">
            <v>0</v>
          </cell>
          <cell r="S1402">
            <v>0</v>
          </cell>
          <cell r="T1402" t="str">
            <v>OTH</v>
          </cell>
          <cell r="U1402" t="str">
            <v>GOV</v>
          </cell>
          <cell r="V1402" t="str">
            <v>PUS</v>
          </cell>
        </row>
        <row r="1403">
          <cell r="A1403" t="str">
            <v>QOL</v>
          </cell>
          <cell r="B1403" t="str">
            <v>QLK5-CT-2002-01835</v>
          </cell>
          <cell r="C1403" t="str">
            <v>1.1.1.-5.</v>
          </cell>
          <cell r="D1403" t="str">
            <v>Research Projects</v>
          </cell>
          <cell r="E1403" t="str">
            <v>Tools and scenarios for sustainable management of European peat soils to protect associated landscapes and natural areas in relation to agricultural production</v>
          </cell>
          <cell r="F1403">
            <v>1886949</v>
          </cell>
          <cell r="G1403">
            <v>1380649</v>
          </cell>
          <cell r="H1403">
            <v>37542</v>
          </cell>
          <cell r="I1403">
            <v>6</v>
          </cell>
          <cell r="J1403">
            <v>1</v>
          </cell>
          <cell r="K1403" t="str">
            <v>Principal Contractor</v>
          </cell>
          <cell r="L1403" t="str">
            <v>JORDFORSK - CENTRE FOR SOIL AND ENVIRONMENTAL RESEARCH</v>
          </cell>
          <cell r="M1403" t="str">
            <v>Frederik A. Dahls Vej 20</v>
          </cell>
          <cell r="N1403" t="str">
            <v>1432</v>
          </cell>
          <cell r="O1403" t="str">
            <v>AAS</v>
          </cell>
          <cell r="P1403" t="str">
            <v>NO</v>
          </cell>
          <cell r="Q1403" t="str">
            <v>N/A</v>
          </cell>
          <cell r="R1403">
            <v>473141</v>
          </cell>
          <cell r="S1403">
            <v>236570</v>
          </cell>
          <cell r="T1403" t="str">
            <v>REC</v>
          </cell>
          <cell r="U1403" t="str">
            <v>PRC</v>
          </cell>
          <cell r="V1403" t="str">
            <v>RPR</v>
          </cell>
        </row>
        <row r="1404">
          <cell r="A1404" t="str">
            <v>QOL</v>
          </cell>
          <cell r="B1404" t="str">
            <v>QLK5-CT-2002-02346</v>
          </cell>
          <cell r="C1404" t="str">
            <v>1.1.1.-5.</v>
          </cell>
          <cell r="D1404" t="str">
            <v>Concerted Actions</v>
          </cell>
          <cell r="E1404" t="str">
            <v>Strengthening the Multifunctional Use of European Land : Coping with Marginalisation</v>
          </cell>
          <cell r="F1404">
            <v>599776</v>
          </cell>
          <cell r="G1404">
            <v>599776</v>
          </cell>
          <cell r="I1404">
            <v>9</v>
          </cell>
          <cell r="J1404">
            <v>1</v>
          </cell>
          <cell r="K1404" t="str">
            <v>Principal Contractor</v>
          </cell>
          <cell r="L1404" t="str">
            <v>NORGES LANDBRUKSHOGSKOLE - NLH</v>
          </cell>
          <cell r="M1404" t="str">
            <v>Kirkeveien 1</v>
          </cell>
          <cell r="N1404" t="str">
            <v>1432</v>
          </cell>
          <cell r="O1404" t="str">
            <v>AAS</v>
          </cell>
          <cell r="P1404" t="str">
            <v>NO</v>
          </cell>
          <cell r="Q1404" t="str">
            <v>N/A</v>
          </cell>
          <cell r="R1404">
            <v>238044</v>
          </cell>
          <cell r="S1404">
            <v>238044</v>
          </cell>
          <cell r="T1404" t="str">
            <v>HES</v>
          </cell>
          <cell r="U1404" t="str">
            <v>GOV</v>
          </cell>
          <cell r="V1404" t="str">
            <v>HES</v>
          </cell>
        </row>
        <row r="1405">
          <cell r="A1405" t="str">
            <v>QOL</v>
          </cell>
          <cell r="B1405" t="str">
            <v>QLK5-CT-2002-02541</v>
          </cell>
          <cell r="C1405" t="str">
            <v>1.1.1.-5.</v>
          </cell>
          <cell r="D1405" t="str">
            <v>Concerted Actions</v>
          </cell>
          <cell r="E1405" t="str">
            <v>Sustaining Animal Health and Food Safety in Organic Farming</v>
          </cell>
          <cell r="F1405">
            <v>779557</v>
          </cell>
          <cell r="G1405">
            <v>750096</v>
          </cell>
          <cell r="H1405">
            <v>37680</v>
          </cell>
          <cell r="I1405">
            <v>25</v>
          </cell>
          <cell r="J1405">
            <v>1</v>
          </cell>
          <cell r="K1405" t="str">
            <v>Member</v>
          </cell>
          <cell r="L1405" t="str">
            <v>NORSK SENTER FOR OEKOLOGISK LANDBRUK</v>
          </cell>
          <cell r="M1405" t="str">
            <v>Tingvoll Gard</v>
          </cell>
          <cell r="N1405" t="str">
            <v>6630</v>
          </cell>
          <cell r="O1405" t="str">
            <v>TINGVOLL</v>
          </cell>
          <cell r="P1405" t="str">
            <v>NO</v>
          </cell>
          <cell r="Q1405" t="str">
            <v>N/A</v>
          </cell>
          <cell r="R1405">
            <v>6000</v>
          </cell>
          <cell r="S1405">
            <v>6000</v>
          </cell>
          <cell r="T1405" t="str">
            <v>REC</v>
          </cell>
          <cell r="U1405" t="str">
            <v>GOV</v>
          </cell>
          <cell r="V1405" t="str">
            <v>RPU</v>
          </cell>
        </row>
        <row r="1406">
          <cell r="A1406" t="str">
            <v>QOL</v>
          </cell>
          <cell r="B1406" t="str">
            <v>QLK5-CT-2002-71429</v>
          </cell>
          <cell r="C1406" t="str">
            <v>1.1.1.-5.</v>
          </cell>
          <cell r="D1406" t="str">
            <v>Cooperative Research</v>
          </cell>
          <cell r="E1406" t="str">
            <v>Assessment of the microbiological status of raw material for the European leather industry</v>
          </cell>
          <cell r="F1406">
            <v>1076011</v>
          </cell>
          <cell r="G1406">
            <v>537915</v>
          </cell>
          <cell r="H1406">
            <v>37609</v>
          </cell>
          <cell r="I1406">
            <v>9</v>
          </cell>
          <cell r="J1406">
            <v>1</v>
          </cell>
          <cell r="K1406" t="str">
            <v>Principal Contractor</v>
          </cell>
          <cell r="L1406" t="str">
            <v>BORGE GARVERI AS</v>
          </cell>
          <cell r="M1406" t="str">
            <v>Karvik</v>
          </cell>
          <cell r="N1406" t="str">
            <v>5282</v>
          </cell>
          <cell r="O1406" t="str">
            <v>LONEVAG</v>
          </cell>
          <cell r="P1406" t="str">
            <v>NO</v>
          </cell>
          <cell r="R1406">
            <v>151492</v>
          </cell>
          <cell r="S1406">
            <v>2500</v>
          </cell>
          <cell r="T1406" t="str">
            <v>OTH</v>
          </cell>
          <cell r="U1406" t="str">
            <v>PRC</v>
          </cell>
          <cell r="V1406" t="str">
            <v>BES</v>
          </cell>
        </row>
        <row r="1407">
          <cell r="A1407" t="str">
            <v>QOL</v>
          </cell>
          <cell r="B1407" t="str">
            <v>QLK6-CT-1999-02002</v>
          </cell>
          <cell r="C1407" t="str">
            <v>1.1.1.-6.</v>
          </cell>
          <cell r="D1407" t="str">
            <v>Research Projects</v>
          </cell>
          <cell r="E1407" t="str">
            <v>Role of Oxidative DNA Damage and Repair in Ageing</v>
          </cell>
          <cell r="F1407">
            <v>2418501</v>
          </cell>
          <cell r="G1407">
            <v>1733951</v>
          </cell>
          <cell r="H1407">
            <v>36535</v>
          </cell>
          <cell r="I1407">
            <v>7</v>
          </cell>
          <cell r="J1407">
            <v>1</v>
          </cell>
          <cell r="K1407" t="str">
            <v>Prime Contractor</v>
          </cell>
          <cell r="L1407" t="str">
            <v>RIKSHOSPITALET UNIVERSITY OF OSLO</v>
          </cell>
          <cell r="M1407" t="str">
            <v>Pilestredet 32</v>
          </cell>
          <cell r="N1407" t="str">
            <v>0027</v>
          </cell>
          <cell r="O1407" t="str">
            <v>OSLO</v>
          </cell>
          <cell r="P1407" t="str">
            <v>NO</v>
          </cell>
          <cell r="Q1407" t="str">
            <v>N/A</v>
          </cell>
          <cell r="R1407">
            <v>381856</v>
          </cell>
          <cell r="S1407">
            <v>381856</v>
          </cell>
          <cell r="T1407" t="str">
            <v>HES</v>
          </cell>
          <cell r="U1407" t="str">
            <v>GOV</v>
          </cell>
          <cell r="V1407" t="str">
            <v>HES</v>
          </cell>
        </row>
        <row r="1408">
          <cell r="A1408" t="str">
            <v>QOL</v>
          </cell>
          <cell r="B1408" t="str">
            <v>QLK6-CT-1999-02094</v>
          </cell>
          <cell r="C1408" t="str">
            <v>1.1.1.-6.</v>
          </cell>
          <cell r="D1408" t="str">
            <v>Research Projects</v>
          </cell>
          <cell r="E1408" t="str">
            <v>Visual disability due to macular degeneration in eledery European populations: a multicentre study of prevalence and risk factors.</v>
          </cell>
          <cell r="F1408">
            <v>1673004</v>
          </cell>
          <cell r="G1408">
            <v>1673004</v>
          </cell>
          <cell r="H1408">
            <v>36549</v>
          </cell>
          <cell r="I1408">
            <v>10</v>
          </cell>
          <cell r="J1408">
            <v>1</v>
          </cell>
          <cell r="K1408" t="str">
            <v>Principal Contractor</v>
          </cell>
          <cell r="L1408" t="str">
            <v xml:space="preserve">University of Bergen </v>
          </cell>
          <cell r="M1408" t="str">
            <v>Prof. Keysersgt. 8</v>
          </cell>
          <cell r="N1408" t="str">
            <v>5020</v>
          </cell>
          <cell r="O1408" t="str">
            <v>BERGEN</v>
          </cell>
          <cell r="P1408" t="str">
            <v>NO</v>
          </cell>
          <cell r="Q1408" t="str">
            <v>N/A</v>
          </cell>
          <cell r="R1408">
            <v>178092</v>
          </cell>
          <cell r="S1408">
            <v>178092</v>
          </cell>
          <cell r="T1408" t="str">
            <v>HES</v>
          </cell>
          <cell r="U1408" t="str">
            <v>GOV</v>
          </cell>
          <cell r="V1408" t="str">
            <v>HES</v>
          </cell>
        </row>
        <row r="1409">
          <cell r="A1409" t="str">
            <v>QOL</v>
          </cell>
          <cell r="B1409" t="str">
            <v>QLK6-CT-1999-02111</v>
          </cell>
          <cell r="C1409" t="str">
            <v>1.1.1.-6.</v>
          </cell>
          <cell r="D1409" t="str">
            <v>Research Projects</v>
          </cell>
          <cell r="E1409" t="str">
            <v>Genetic and Behavioural Risk Factors for Ageing-related Coronary and Cerebrovascular Disease in Europe:  a Prospective Interdiciplinary European Multi-Centre Study</v>
          </cell>
          <cell r="F1409">
            <v>2161254</v>
          </cell>
          <cell r="G1409">
            <v>1800000</v>
          </cell>
          <cell r="H1409">
            <v>36549</v>
          </cell>
          <cell r="I1409">
            <v>9</v>
          </cell>
          <cell r="J1409">
            <v>1</v>
          </cell>
          <cell r="K1409" t="str">
            <v>Principal Contractor</v>
          </cell>
          <cell r="L1409" t="str">
            <v>University of Tromsoe</v>
          </cell>
          <cell r="N1409" t="str">
            <v>9037</v>
          </cell>
          <cell r="O1409" t="str">
            <v>TROMSOE</v>
          </cell>
          <cell r="P1409" t="str">
            <v>NO</v>
          </cell>
          <cell r="Q1409" t="str">
            <v>N/A</v>
          </cell>
          <cell r="R1409">
            <v>46595</v>
          </cell>
          <cell r="S1409">
            <v>46595</v>
          </cell>
          <cell r="T1409" t="str">
            <v>HES</v>
          </cell>
          <cell r="U1409" t="str">
            <v>GOV</v>
          </cell>
          <cell r="V1409" t="str">
            <v>HES</v>
          </cell>
        </row>
        <row r="1410">
          <cell r="A1410" t="str">
            <v>QOL</v>
          </cell>
          <cell r="B1410" t="str">
            <v>QLK6-CT-1999-02182</v>
          </cell>
          <cell r="C1410" t="str">
            <v>1.1.1.-6.</v>
          </cell>
          <cell r="D1410" t="str">
            <v>Research Projects</v>
          </cell>
          <cell r="E1410" t="str">
            <v>Old age and autonomy: the role of service systems and intergenerational solidarity</v>
          </cell>
          <cell r="F1410">
            <v>1536870</v>
          </cell>
          <cell r="G1410">
            <v>1288350</v>
          </cell>
          <cell r="H1410">
            <v>36552</v>
          </cell>
          <cell r="I1410">
            <v>5</v>
          </cell>
          <cell r="J1410">
            <v>1</v>
          </cell>
          <cell r="K1410" t="str">
            <v>Principal Contractor</v>
          </cell>
          <cell r="L1410" t="str">
            <v>NORWEGIAN SOCIAL RESEARCH</v>
          </cell>
          <cell r="M1410" t="str">
            <v>Munthesgate 29-31</v>
          </cell>
          <cell r="N1410" t="str">
            <v>0208</v>
          </cell>
          <cell r="O1410" t="str">
            <v>OSLO</v>
          </cell>
          <cell r="P1410" t="str">
            <v>NO</v>
          </cell>
          <cell r="Q1410" t="str">
            <v>N/A</v>
          </cell>
          <cell r="R1410">
            <v>459140</v>
          </cell>
          <cell r="S1410">
            <v>229570</v>
          </cell>
          <cell r="T1410" t="str">
            <v>REC</v>
          </cell>
          <cell r="U1410" t="str">
            <v>GOV</v>
          </cell>
          <cell r="V1410" t="str">
            <v>RPU</v>
          </cell>
        </row>
        <row r="1411">
          <cell r="A1411" t="str">
            <v>QOL</v>
          </cell>
          <cell r="B1411" t="str">
            <v>QLK6-CT-2000-00320</v>
          </cell>
          <cell r="C1411" t="str">
            <v>1.1.1.-6.</v>
          </cell>
          <cell r="D1411" t="str">
            <v>Research Projects</v>
          </cell>
          <cell r="E1411" t="str">
            <v>The Measurement of Quality of life in Older Adults and its_x000D_
Relationship to HealthyAgeing</v>
          </cell>
          <cell r="F1411">
            <v>2805574</v>
          </cell>
          <cell r="G1411">
            <v>1929770</v>
          </cell>
          <cell r="H1411">
            <v>36998</v>
          </cell>
          <cell r="I1411">
            <v>17</v>
          </cell>
          <cell r="J1411">
            <v>1</v>
          </cell>
          <cell r="K1411" t="str">
            <v>Principal Contractor</v>
          </cell>
          <cell r="L1411" t="str">
            <v>MENIGHETSSOESTERHJEMMETS HOGSKOLE</v>
          </cell>
          <cell r="M1411" t="str">
            <v>Linstows Gate 5</v>
          </cell>
          <cell r="N1411" t="str">
            <v>0166</v>
          </cell>
          <cell r="O1411" t="str">
            <v>OSLO</v>
          </cell>
          <cell r="P1411" t="str">
            <v>NO</v>
          </cell>
          <cell r="Q1411" t="str">
            <v>N/A</v>
          </cell>
          <cell r="R1411">
            <v>222522</v>
          </cell>
          <cell r="S1411">
            <v>222522</v>
          </cell>
          <cell r="T1411" t="str">
            <v>HES</v>
          </cell>
          <cell r="U1411" t="str">
            <v>GOV</v>
          </cell>
          <cell r="V1411" t="str">
            <v>HES</v>
          </cell>
        </row>
        <row r="1412">
          <cell r="A1412" t="str">
            <v>QOL</v>
          </cell>
          <cell r="B1412" t="str">
            <v>QLK6-CT-2000-00530</v>
          </cell>
          <cell r="C1412" t="str">
            <v>1.1.1.-6.</v>
          </cell>
          <cell r="D1412" t="str">
            <v>Research Projects</v>
          </cell>
          <cell r="E1412" t="str">
            <v>Ageing-Related Muscle Wasting: Causes, Prevention and Reversal</v>
          </cell>
          <cell r="F1412">
            <v>2106939</v>
          </cell>
          <cell r="G1412">
            <v>1827210</v>
          </cell>
          <cell r="H1412">
            <v>36888</v>
          </cell>
          <cell r="I1412">
            <v>7</v>
          </cell>
          <cell r="J1412">
            <v>1</v>
          </cell>
          <cell r="K1412" t="str">
            <v>Principal Contractor</v>
          </cell>
          <cell r="L1412" t="str">
            <v>University of Oslo</v>
          </cell>
          <cell r="M1412" t="str">
            <v>Problemveien 1</v>
          </cell>
          <cell r="N1412" t="str">
            <v>0316</v>
          </cell>
          <cell r="O1412" t="str">
            <v>OSLO</v>
          </cell>
          <cell r="P1412" t="str">
            <v>NO</v>
          </cell>
          <cell r="Q1412" t="str">
            <v>N/A</v>
          </cell>
          <cell r="R1412">
            <v>553755</v>
          </cell>
          <cell r="S1412">
            <v>553755</v>
          </cell>
          <cell r="T1412" t="str">
            <v>HES</v>
          </cell>
          <cell r="U1412" t="str">
            <v>GOV</v>
          </cell>
          <cell r="V1412" t="str">
            <v>HES</v>
          </cell>
        </row>
        <row r="1413">
          <cell r="A1413" t="str">
            <v>QOL</v>
          </cell>
          <cell r="B1413" t="str">
            <v>QLK6-CT-2000-00653</v>
          </cell>
          <cell r="C1413" t="str">
            <v>1.1.1.-6.</v>
          </cell>
          <cell r="D1413" t="str">
            <v>Research Projects</v>
          </cell>
          <cell r="E1413" t="str">
            <v>Enabling Technologies for Persons with Dementia</v>
          </cell>
          <cell r="F1413">
            <v>1594628</v>
          </cell>
          <cell r="G1413">
            <v>1040516</v>
          </cell>
          <cell r="H1413">
            <v>36950</v>
          </cell>
          <cell r="I1413">
            <v>8</v>
          </cell>
          <cell r="J1413">
            <v>3</v>
          </cell>
          <cell r="K1413" t="str">
            <v>Principal Contractor</v>
          </cell>
          <cell r="L1413" t="str">
            <v>HUMAN FACTORS SOLUTIONS ANS</v>
          </cell>
          <cell r="M1413" t="str">
            <v>Langkaia 1</v>
          </cell>
          <cell r="N1413" t="str">
            <v>0150</v>
          </cell>
          <cell r="O1413" t="str">
            <v>OSLO</v>
          </cell>
          <cell r="P1413" t="str">
            <v>NO</v>
          </cell>
          <cell r="Q1413" t="str">
            <v>N/A</v>
          </cell>
          <cell r="R1413">
            <v>215404</v>
          </cell>
          <cell r="S1413">
            <v>107702</v>
          </cell>
          <cell r="T1413" t="str">
            <v>OTH</v>
          </cell>
          <cell r="U1413" t="str">
            <v>PRC</v>
          </cell>
          <cell r="V1413" t="str">
            <v>BES</v>
          </cell>
        </row>
        <row r="1414">
          <cell r="A1414" t="str">
            <v>QOL</v>
          </cell>
          <cell r="B1414" t="str">
            <v>QLK6-CT-2000-00653</v>
          </cell>
          <cell r="C1414" t="str">
            <v>1.1.1.-6.</v>
          </cell>
          <cell r="D1414" t="str">
            <v>Research Projects</v>
          </cell>
          <cell r="E1414" t="str">
            <v>Enabling Technologies for Persons with Dementia</v>
          </cell>
          <cell r="F1414">
            <v>1594628</v>
          </cell>
          <cell r="G1414">
            <v>1040516</v>
          </cell>
          <cell r="H1414">
            <v>36950</v>
          </cell>
          <cell r="I1414">
            <v>8</v>
          </cell>
          <cell r="K1414" t="str">
            <v>Principal Contractor</v>
          </cell>
          <cell r="L1414" t="str">
            <v>INGER HAGEN</v>
          </cell>
          <cell r="M1414" t="str">
            <v>Rugdeveien 6</v>
          </cell>
          <cell r="N1414" t="str">
            <v>0307</v>
          </cell>
          <cell r="O1414" t="str">
            <v>OSLO</v>
          </cell>
          <cell r="P1414" t="str">
            <v>NO</v>
          </cell>
          <cell r="Q1414" t="str">
            <v>N/A</v>
          </cell>
          <cell r="R1414">
            <v>242348</v>
          </cell>
          <cell r="S1414">
            <v>121174</v>
          </cell>
          <cell r="T1414" t="str">
            <v>OTH</v>
          </cell>
          <cell r="U1414" t="str">
            <v>PRC</v>
          </cell>
          <cell r="V1414" t="str">
            <v>BES</v>
          </cell>
        </row>
        <row r="1415">
          <cell r="A1415" t="str">
            <v>QOL</v>
          </cell>
          <cell r="B1415" t="str">
            <v>QLK6-CT-2000-00653</v>
          </cell>
          <cell r="C1415" t="str">
            <v>1.1.1.-6.</v>
          </cell>
          <cell r="D1415" t="str">
            <v>Research Projects</v>
          </cell>
          <cell r="E1415" t="str">
            <v>Enabling Technologies for Persons with Dementia</v>
          </cell>
          <cell r="F1415">
            <v>1594628</v>
          </cell>
          <cell r="G1415">
            <v>1040516</v>
          </cell>
          <cell r="H1415">
            <v>36950</v>
          </cell>
          <cell r="I1415">
            <v>8</v>
          </cell>
          <cell r="K1415" t="str">
            <v>Prime Contractor</v>
          </cell>
          <cell r="L1415" t="str">
            <v>NORWEGIAN CENTRE FOR DEMENTIA RESEARCH</v>
          </cell>
          <cell r="M1415" t="str">
            <v>Taranrodveien 47</v>
          </cell>
          <cell r="N1415" t="str">
            <v>3107</v>
          </cell>
          <cell r="O1415" t="str">
            <v>SEM</v>
          </cell>
          <cell r="P1415" t="str">
            <v>NO</v>
          </cell>
          <cell r="R1415">
            <v>256218</v>
          </cell>
          <cell r="S1415">
            <v>128109</v>
          </cell>
          <cell r="T1415" t="str">
            <v>OTH</v>
          </cell>
          <cell r="U1415" t="str">
            <v>GOV</v>
          </cell>
          <cell r="V1415" t="str">
            <v>PUS</v>
          </cell>
        </row>
        <row r="1416">
          <cell r="A1416" t="str">
            <v>QOL</v>
          </cell>
          <cell r="B1416" t="str">
            <v>QLK6-CT-2002-02297</v>
          </cell>
          <cell r="C1416" t="str">
            <v>1.1.1.-6.</v>
          </cell>
          <cell r="D1416" t="str">
            <v>Concerted Actions</v>
          </cell>
          <cell r="E1416" t="str">
            <v>The dynamics of income, health and inequality over the life cycle (ECUITY III)</v>
          </cell>
          <cell r="F1416">
            <v>450040</v>
          </cell>
          <cell r="G1416">
            <v>450040</v>
          </cell>
          <cell r="H1416">
            <v>37602</v>
          </cell>
          <cell r="I1416">
            <v>16</v>
          </cell>
          <cell r="J1416">
            <v>1</v>
          </cell>
          <cell r="K1416" t="str">
            <v>Member</v>
          </cell>
          <cell r="L1416" t="str">
            <v xml:space="preserve">University of Bergen </v>
          </cell>
          <cell r="M1416" t="str">
            <v>Prof. Keysersgt. 8</v>
          </cell>
          <cell r="N1416" t="str">
            <v>5020</v>
          </cell>
          <cell r="O1416" t="str">
            <v>BERGEN</v>
          </cell>
          <cell r="P1416" t="str">
            <v>NO</v>
          </cell>
          <cell r="Q1416" t="str">
            <v>N/A</v>
          </cell>
          <cell r="R1416">
            <v>4800</v>
          </cell>
          <cell r="S1416">
            <v>4800</v>
          </cell>
          <cell r="T1416" t="str">
            <v>HES</v>
          </cell>
          <cell r="U1416" t="str">
            <v>GOV</v>
          </cell>
          <cell r="V1416" t="str">
            <v>HES</v>
          </cell>
        </row>
        <row r="1417">
          <cell r="A1417" t="str">
            <v>QOL</v>
          </cell>
          <cell r="B1417" t="str">
            <v>QLK6-CT-2002-02341</v>
          </cell>
          <cell r="C1417" t="str">
            <v>1.1.1.-6.</v>
          </cell>
          <cell r="D1417" t="str">
            <v>Research Projects</v>
          </cell>
          <cell r="E1417" t="str">
            <v>Care for the Aged at Risk of Marginalization (CARMA)</v>
          </cell>
          <cell r="F1417">
            <v>1811752</v>
          </cell>
          <cell r="G1417">
            <v>1348770</v>
          </cell>
          <cell r="H1417">
            <v>37601</v>
          </cell>
          <cell r="I1417">
            <v>10</v>
          </cell>
          <cell r="J1417">
            <v>1</v>
          </cell>
          <cell r="K1417" t="str">
            <v>Principal Contractor</v>
          </cell>
          <cell r="L1417" t="str">
            <v xml:space="preserve">University of Bergen </v>
          </cell>
          <cell r="M1417" t="str">
            <v>Prof. Keysersgt. 8</v>
          </cell>
          <cell r="N1417" t="str">
            <v>5020</v>
          </cell>
          <cell r="O1417" t="str">
            <v>BERGEN</v>
          </cell>
          <cell r="P1417" t="str">
            <v>NO</v>
          </cell>
          <cell r="Q1417" t="str">
            <v>N/A</v>
          </cell>
          <cell r="R1417">
            <v>205909</v>
          </cell>
          <cell r="S1417">
            <v>205909</v>
          </cell>
          <cell r="T1417" t="str">
            <v>HES</v>
          </cell>
          <cell r="U1417" t="str">
            <v>GOV</v>
          </cell>
          <cell r="V1417" t="str">
            <v>HES</v>
          </cell>
        </row>
        <row r="1418">
          <cell r="A1418" t="str">
            <v>QOL</v>
          </cell>
          <cell r="B1418" t="str">
            <v>QLK6-CT-2002-02494</v>
          </cell>
          <cell r="C1418" t="str">
            <v>1.1.1.-6.</v>
          </cell>
          <cell r="D1418" t="str">
            <v>Concerted Actions</v>
          </cell>
          <cell r="E1418" t="str">
            <v>Photoreceptor Dynamics in Age-Related Macular Degeneration. Consequences for early diagnosis (PHOTAGE)</v>
          </cell>
          <cell r="F1418">
            <v>81600</v>
          </cell>
          <cell r="G1418">
            <v>81600</v>
          </cell>
          <cell r="H1418">
            <v>37602</v>
          </cell>
          <cell r="I1418">
            <v>5</v>
          </cell>
          <cell r="J1418">
            <v>1</v>
          </cell>
          <cell r="K1418" t="str">
            <v>Principal Contractor</v>
          </cell>
          <cell r="L1418" t="str">
            <v>NTNU</v>
          </cell>
          <cell r="M1418" t="str">
            <v>Gloeshaugen</v>
          </cell>
          <cell r="N1418" t="str">
            <v>7491</v>
          </cell>
          <cell r="O1418" t="str">
            <v>TRONDHEIM</v>
          </cell>
          <cell r="P1418" t="str">
            <v>NO</v>
          </cell>
          <cell r="R1418">
            <v>12000</v>
          </cell>
          <cell r="S1418">
            <v>12000</v>
          </cell>
          <cell r="T1418" t="str">
            <v>HES</v>
          </cell>
          <cell r="U1418" t="str">
            <v>GOV</v>
          </cell>
          <cell r="V1418" t="str">
            <v>HES</v>
          </cell>
        </row>
        <row r="1419">
          <cell r="A1419" t="str">
            <v>QOL</v>
          </cell>
          <cell r="B1419" t="str">
            <v>QLK6-CT-2002-02705</v>
          </cell>
          <cell r="C1419" t="str">
            <v>1.1.1.-6.</v>
          </cell>
          <cell r="D1419" t="str">
            <v>Thematic Network</v>
          </cell>
          <cell r="E1419" t="str">
            <v>Prevention of Falls Network Europe (PROFANE)</v>
          </cell>
          <cell r="F1419">
            <v>1988075</v>
          </cell>
          <cell r="G1419">
            <v>1950047</v>
          </cell>
          <cell r="H1419">
            <v>37602</v>
          </cell>
          <cell r="I1419">
            <v>14</v>
          </cell>
          <cell r="J1419">
            <v>1</v>
          </cell>
          <cell r="K1419" t="str">
            <v>Member</v>
          </cell>
          <cell r="L1419" t="str">
            <v xml:space="preserve">University of Bergen </v>
          </cell>
          <cell r="M1419" t="str">
            <v>Prof. Keysersgt. 8</v>
          </cell>
          <cell r="N1419" t="str">
            <v>5020</v>
          </cell>
          <cell r="O1419" t="str">
            <v>BERGEN</v>
          </cell>
          <cell r="P1419" t="str">
            <v>NO</v>
          </cell>
          <cell r="Q1419" t="str">
            <v>N/A</v>
          </cell>
          <cell r="R1419">
            <v>26406</v>
          </cell>
          <cell r="S1419">
            <v>26406</v>
          </cell>
          <cell r="T1419" t="str">
            <v>HES</v>
          </cell>
          <cell r="U1419" t="str">
            <v>GOV</v>
          </cell>
          <cell r="V1419" t="str">
            <v>HES</v>
          </cell>
        </row>
        <row r="1420">
          <cell r="A1420" t="str">
            <v>QOL</v>
          </cell>
          <cell r="B1420" t="str">
            <v>QLRI-CT-2000-00127</v>
          </cell>
          <cell r="C1420" t="str">
            <v>1.1.1.-14.</v>
          </cell>
          <cell r="D1420" t="str">
            <v>Research Projects</v>
          </cell>
          <cell r="E1420" t="str">
            <v>The Eukaryotic Linear Motif resource, ELM: A new European bioinformatics facility for revealing functional sites in modular proteins</v>
          </cell>
          <cell r="F1420">
            <v>1293120</v>
          </cell>
          <cell r="G1420">
            <v>1141929</v>
          </cell>
          <cell r="H1420">
            <v>36950</v>
          </cell>
          <cell r="I1420">
            <v>6</v>
          </cell>
          <cell r="J1420">
            <v>1</v>
          </cell>
          <cell r="K1420" t="str">
            <v>Principal Contractor</v>
          </cell>
          <cell r="L1420" t="str">
            <v xml:space="preserve">University of Bergen </v>
          </cell>
          <cell r="M1420" t="str">
            <v>Prof. Keysersgt. 8</v>
          </cell>
          <cell r="N1420" t="str">
            <v>5020</v>
          </cell>
          <cell r="O1420" t="str">
            <v>BERGEN</v>
          </cell>
          <cell r="P1420" t="str">
            <v>NO</v>
          </cell>
          <cell r="Q1420" t="str">
            <v>N/A</v>
          </cell>
          <cell r="R1420">
            <v>275408</v>
          </cell>
          <cell r="S1420">
            <v>275408</v>
          </cell>
          <cell r="T1420" t="str">
            <v>HES</v>
          </cell>
          <cell r="U1420" t="str">
            <v>GOV</v>
          </cell>
          <cell r="V1420" t="str">
            <v>HES</v>
          </cell>
        </row>
        <row r="1421">
          <cell r="A1421" t="str">
            <v>QOL</v>
          </cell>
          <cell r="B1421" t="str">
            <v>QLRI-CT-2001-00007</v>
          </cell>
          <cell r="C1421" t="str">
            <v>1.1.1.-14.</v>
          </cell>
          <cell r="D1421" t="str">
            <v>Thematic Network</v>
          </cell>
          <cell r="E1421" t="str">
            <v>European Network Supporting Infrastructures for Arctic Charr Culture and Conservation (CHARRNET)</v>
          </cell>
          <cell r="F1421">
            <v>1102039</v>
          </cell>
          <cell r="G1421">
            <v>1102039</v>
          </cell>
          <cell r="H1421">
            <v>37225</v>
          </cell>
          <cell r="I1421">
            <v>17</v>
          </cell>
          <cell r="J1421">
            <v>3</v>
          </cell>
          <cell r="K1421" t="str">
            <v>Member</v>
          </cell>
          <cell r="L1421" t="str">
            <v>FJORDROEYE AS</v>
          </cell>
          <cell r="M1421" t="str">
            <v>Aaselva</v>
          </cell>
          <cell r="N1421" t="str">
            <v>8890</v>
          </cell>
          <cell r="O1421" t="str">
            <v>LEIRFJORD</v>
          </cell>
          <cell r="P1421" t="str">
            <v>NO</v>
          </cell>
          <cell r="R1421">
            <v>17518</v>
          </cell>
          <cell r="S1421">
            <v>17518</v>
          </cell>
          <cell r="T1421" t="str">
            <v>IND</v>
          </cell>
          <cell r="U1421" t="str">
            <v>PRC</v>
          </cell>
          <cell r="V1421" t="str">
            <v>BES</v>
          </cell>
        </row>
        <row r="1422">
          <cell r="A1422" t="str">
            <v>QOL</v>
          </cell>
          <cell r="B1422" t="str">
            <v>QLRI-CT-2001-00007</v>
          </cell>
          <cell r="C1422" t="str">
            <v>1.1.1.-14.</v>
          </cell>
          <cell r="D1422" t="str">
            <v>Thematic Network</v>
          </cell>
          <cell r="E1422" t="str">
            <v>European Network Supporting Infrastructures for Arctic Charr Culture and Conservation (CHARRNET)</v>
          </cell>
          <cell r="F1422">
            <v>1102039</v>
          </cell>
          <cell r="G1422">
            <v>1102039</v>
          </cell>
          <cell r="H1422">
            <v>37225</v>
          </cell>
          <cell r="I1422">
            <v>17</v>
          </cell>
          <cell r="K1422" t="str">
            <v>Principal Contractor</v>
          </cell>
          <cell r="L1422" t="str">
            <v>NORWEGIAN INSTITUTE OF FISHERIES AND AQUACULTURE LTD</v>
          </cell>
          <cell r="M1422" t="str">
            <v>University Campus, Breivika</v>
          </cell>
          <cell r="N1422" t="str">
            <v>9291</v>
          </cell>
          <cell r="O1422" t="str">
            <v>TROMSOE</v>
          </cell>
          <cell r="P1422" t="str">
            <v>NO</v>
          </cell>
          <cell r="R1422">
            <v>103486</v>
          </cell>
          <cell r="S1422">
            <v>103486</v>
          </cell>
          <cell r="T1422" t="str">
            <v>REC</v>
          </cell>
          <cell r="U1422" t="str">
            <v>PNP</v>
          </cell>
          <cell r="V1422" t="str">
            <v>RPN</v>
          </cell>
        </row>
        <row r="1423">
          <cell r="A1423" t="str">
            <v>QOL</v>
          </cell>
          <cell r="B1423" t="str">
            <v>QLRI-CT-2001-00007</v>
          </cell>
          <cell r="C1423" t="str">
            <v>1.1.1.-14.</v>
          </cell>
          <cell r="D1423" t="str">
            <v>Thematic Network</v>
          </cell>
          <cell r="E1423" t="str">
            <v>European Network Supporting Infrastructures for Arctic Charr Culture and Conservation (CHARRNET)</v>
          </cell>
          <cell r="F1423">
            <v>1102039</v>
          </cell>
          <cell r="G1423">
            <v>1102039</v>
          </cell>
          <cell r="H1423">
            <v>37225</v>
          </cell>
          <cell r="I1423">
            <v>17</v>
          </cell>
          <cell r="K1423" t="str">
            <v>Member</v>
          </cell>
          <cell r="L1423" t="str">
            <v>SJOEBLINK BLOKKEN AS</v>
          </cell>
          <cell r="M1423" t="str">
            <v>Blokken</v>
          </cell>
          <cell r="N1423" t="str">
            <v>8400</v>
          </cell>
          <cell r="O1423" t="str">
            <v>SORTLAND</v>
          </cell>
          <cell r="P1423" t="str">
            <v>NO</v>
          </cell>
          <cell r="R1423">
            <v>17518</v>
          </cell>
          <cell r="S1423">
            <v>17518</v>
          </cell>
          <cell r="T1423" t="str">
            <v>IND</v>
          </cell>
          <cell r="U1423" t="str">
            <v>PRC</v>
          </cell>
          <cell r="V1423" t="str">
            <v>BES</v>
          </cell>
        </row>
        <row r="1424">
          <cell r="A1424" t="str">
            <v>QOL</v>
          </cell>
          <cell r="B1424" t="str">
            <v>QLRI-CT-2001-00015</v>
          </cell>
          <cell r="C1424" t="str">
            <v>1.1.1.-14.</v>
          </cell>
          <cell r="D1424" t="str">
            <v>Research Projects</v>
          </cell>
          <cell r="E1424" t="str">
            <v>The European Molecular Biology Linked Original Resources (TEMBLOR)</v>
          </cell>
          <cell r="F1424">
            <v>21786784</v>
          </cell>
          <cell r="G1424">
            <v>19400392</v>
          </cell>
          <cell r="H1424">
            <v>37232</v>
          </cell>
          <cell r="I1424">
            <v>26</v>
          </cell>
          <cell r="J1424">
            <v>1</v>
          </cell>
          <cell r="K1424" t="str">
            <v>Principal Contractor</v>
          </cell>
          <cell r="L1424" t="str">
            <v xml:space="preserve">University of Bergen </v>
          </cell>
          <cell r="M1424" t="str">
            <v>Prof. Keysersgt. 8</v>
          </cell>
          <cell r="N1424" t="str">
            <v>5020</v>
          </cell>
          <cell r="O1424" t="str">
            <v>BERGEN</v>
          </cell>
          <cell r="P1424" t="str">
            <v>NO</v>
          </cell>
          <cell r="Q1424" t="str">
            <v>N/A</v>
          </cell>
          <cell r="R1424">
            <v>239978</v>
          </cell>
          <cell r="S1424">
            <v>239978</v>
          </cell>
          <cell r="T1424" t="str">
            <v>HES</v>
          </cell>
          <cell r="U1424" t="str">
            <v>GOV</v>
          </cell>
          <cell r="V1424" t="str">
            <v>HES</v>
          </cell>
        </row>
        <row r="1425">
          <cell r="A1425" t="str">
            <v>QOL</v>
          </cell>
          <cell r="B1425" t="str">
            <v>QLRI-CT-2001-01363</v>
          </cell>
          <cell r="C1425" t="str">
            <v>1.1.1.-14.</v>
          </cell>
          <cell r="D1425" t="str">
            <v>Concerted Actions</v>
          </cell>
          <cell r="E1425" t="str">
            <v>The core European bioinformatics research infrastructure in the life sciences (EMBCORE)</v>
          </cell>
          <cell r="F1425">
            <v>1000000</v>
          </cell>
          <cell r="G1425">
            <v>1000000</v>
          </cell>
          <cell r="H1425">
            <v>37218</v>
          </cell>
          <cell r="I1425">
            <v>41</v>
          </cell>
          <cell r="J1425">
            <v>1</v>
          </cell>
          <cell r="K1425" t="str">
            <v>Member</v>
          </cell>
          <cell r="L1425" t="str">
            <v>University of Oslo</v>
          </cell>
          <cell r="M1425" t="str">
            <v>Problemveien 1</v>
          </cell>
          <cell r="N1425" t="str">
            <v>0316</v>
          </cell>
          <cell r="O1425" t="str">
            <v>OSLO</v>
          </cell>
          <cell r="P1425" t="str">
            <v>NO</v>
          </cell>
          <cell r="Q1425" t="str">
            <v>N/A</v>
          </cell>
          <cell r="R1425">
            <v>27842</v>
          </cell>
          <cell r="S1425">
            <v>27842</v>
          </cell>
          <cell r="T1425" t="str">
            <v>HES</v>
          </cell>
          <cell r="U1425" t="str">
            <v>GOV</v>
          </cell>
          <cell r="V1425" t="str">
            <v>HES</v>
          </cell>
        </row>
        <row r="1426">
          <cell r="A1426" t="str">
            <v>QOL</v>
          </cell>
          <cell r="B1426" t="str">
            <v>QLRI-CT-2002-01768</v>
          </cell>
          <cell r="C1426" t="str">
            <v>1.1.1.-14.</v>
          </cell>
          <cell r="D1426" t="str">
            <v>Thematic Network</v>
          </cell>
          <cell r="E1426" t="str">
            <v>European Society of Paediatric Oncology Neuroblastoma Research Network (SIOPEN-R-NET)</v>
          </cell>
          <cell r="F1426">
            <v>1897694</v>
          </cell>
          <cell r="G1426">
            <v>1891932</v>
          </cell>
          <cell r="H1426">
            <v>37549</v>
          </cell>
          <cell r="I1426">
            <v>30</v>
          </cell>
          <cell r="J1426">
            <v>1</v>
          </cell>
          <cell r="K1426" t="str">
            <v>Principal Contractor</v>
          </cell>
          <cell r="L1426" t="str">
            <v>RIKSHOSPITALET UNIVERSITY OF OSLO</v>
          </cell>
          <cell r="M1426" t="str">
            <v>Pilestredet 32</v>
          </cell>
          <cell r="N1426" t="str">
            <v>0027</v>
          </cell>
          <cell r="O1426" t="str">
            <v>OSLO</v>
          </cell>
          <cell r="P1426" t="str">
            <v>NO</v>
          </cell>
          <cell r="Q1426" t="str">
            <v>N/A</v>
          </cell>
          <cell r="R1426">
            <v>86893</v>
          </cell>
          <cell r="S1426">
            <v>86893</v>
          </cell>
          <cell r="T1426" t="str">
            <v>HES</v>
          </cell>
          <cell r="U1426" t="str">
            <v>GOV</v>
          </cell>
          <cell r="V1426" t="str">
            <v>HES</v>
          </cell>
        </row>
        <row r="1427">
          <cell r="A1427" t="str">
            <v>QOL</v>
          </cell>
          <cell r="B1427" t="str">
            <v>QLRI-CT-2002-02773</v>
          </cell>
          <cell r="C1427" t="str">
            <v>1.1.1.-14.</v>
          </cell>
          <cell r="D1427" t="str">
            <v>Research Projects</v>
          </cell>
          <cell r="E1427" t="str">
            <v>Fish Aggregating Devices as Instrumented Observatories of Pelagic Ecosystems (FADIO)</v>
          </cell>
          <cell r="F1427">
            <v>2697360</v>
          </cell>
          <cell r="G1427">
            <v>1379979</v>
          </cell>
          <cell r="H1427">
            <v>37609</v>
          </cell>
          <cell r="I1427">
            <v>11</v>
          </cell>
          <cell r="J1427">
            <v>1</v>
          </cell>
          <cell r="K1427" t="str">
            <v>Principal Contractor</v>
          </cell>
          <cell r="L1427" t="str">
            <v>HAVFORSKNINGSINSTITUTTET</v>
          </cell>
          <cell r="M1427" t="str">
            <v>Nordnesparken 2</v>
          </cell>
          <cell r="N1427" t="str">
            <v>5817</v>
          </cell>
          <cell r="O1427" t="str">
            <v>BERGEN</v>
          </cell>
          <cell r="P1427" t="str">
            <v>NO</v>
          </cell>
          <cell r="R1427">
            <v>189780</v>
          </cell>
          <cell r="S1427">
            <v>94890</v>
          </cell>
          <cell r="T1427" t="str">
            <v>REC</v>
          </cell>
          <cell r="U1427" t="str">
            <v>GOV</v>
          </cell>
          <cell r="V1427" t="str">
            <v>RPU</v>
          </cell>
        </row>
        <row r="1428">
          <cell r="A1428" t="str">
            <v>QOL</v>
          </cell>
          <cell r="B1428" t="str">
            <v>QLRI-CT-2002-02819</v>
          </cell>
          <cell r="C1428" t="str">
            <v>1.1.1.-14.</v>
          </cell>
          <cell r="D1428" t="str">
            <v>Thematic Network</v>
          </cell>
          <cell r="E1428" t="str">
            <v>Development of a European Resource on the origins of pathogens of aquaculture (EUROPA)</v>
          </cell>
          <cell r="F1428">
            <v>249646</v>
          </cell>
          <cell r="G1428">
            <v>249646</v>
          </cell>
          <cell r="H1428">
            <v>37601</v>
          </cell>
          <cell r="I1428">
            <v>11</v>
          </cell>
          <cell r="J1428">
            <v>2</v>
          </cell>
          <cell r="K1428" t="str">
            <v>Principal Contractor</v>
          </cell>
          <cell r="L1428" t="str">
            <v>NATIONAL VETERINARY INSTITUTE</v>
          </cell>
          <cell r="M1428" t="str">
            <v>Ullevaalsveien 68</v>
          </cell>
          <cell r="N1428" t="str">
            <v>0033</v>
          </cell>
          <cell r="O1428" t="str">
            <v>OSLO</v>
          </cell>
          <cell r="P1428" t="str">
            <v>NO</v>
          </cell>
          <cell r="Q1428" t="str">
            <v>N/A</v>
          </cell>
          <cell r="R1428">
            <v>24600</v>
          </cell>
          <cell r="S1428">
            <v>24600</v>
          </cell>
          <cell r="T1428" t="str">
            <v>REC</v>
          </cell>
          <cell r="U1428" t="str">
            <v>GOV</v>
          </cell>
          <cell r="V1428" t="str">
            <v>RPU</v>
          </cell>
        </row>
        <row r="1429">
          <cell r="A1429" t="str">
            <v>QOL</v>
          </cell>
          <cell r="B1429" t="str">
            <v>QLRI-CT-2002-02819</v>
          </cell>
          <cell r="C1429" t="str">
            <v>1.1.1.-14.</v>
          </cell>
          <cell r="D1429" t="str">
            <v>Thematic Network</v>
          </cell>
          <cell r="E1429" t="str">
            <v>Development of a European Resource on the origins of pathogens of aquaculture (EUROPA)</v>
          </cell>
          <cell r="F1429">
            <v>249646</v>
          </cell>
          <cell r="G1429">
            <v>249646</v>
          </cell>
          <cell r="H1429">
            <v>37601</v>
          </cell>
          <cell r="I1429">
            <v>11</v>
          </cell>
          <cell r="K1429" t="str">
            <v>Principal Contractor</v>
          </cell>
          <cell r="L1429" t="str">
            <v xml:space="preserve">University of Bergen </v>
          </cell>
          <cell r="M1429" t="str">
            <v>Prof. Keysersgt. 8</v>
          </cell>
          <cell r="N1429" t="str">
            <v>5020</v>
          </cell>
          <cell r="O1429" t="str">
            <v>BERGEN</v>
          </cell>
          <cell r="P1429" t="str">
            <v>NO</v>
          </cell>
          <cell r="Q1429" t="str">
            <v>N/A</v>
          </cell>
          <cell r="R1429">
            <v>24600</v>
          </cell>
          <cell r="S1429">
            <v>24600</v>
          </cell>
          <cell r="T1429" t="str">
            <v>HES</v>
          </cell>
          <cell r="U1429" t="str">
            <v>GOV</v>
          </cell>
          <cell r="V1429" t="str">
            <v>HES</v>
          </cell>
        </row>
        <row r="1430">
          <cell r="A1430" t="str">
            <v>QOL</v>
          </cell>
          <cell r="B1430" t="str">
            <v>QLRI-CT-2002-30540</v>
          </cell>
          <cell r="C1430" t="str">
            <v>1.1.1.-14.</v>
          </cell>
          <cell r="D1430" t="str">
            <v>Classical Accompanying Measures</v>
          </cell>
          <cell r="E1430" t="str">
            <v>Optimising the use of european biobanks and health registries for research relevant to public health and combating desease (BIOBANKS FOR HEALTH)</v>
          </cell>
          <cell r="F1430">
            <v>32100</v>
          </cell>
          <cell r="G1430">
            <v>32100</v>
          </cell>
          <cell r="H1430">
            <v>37547</v>
          </cell>
          <cell r="I1430">
            <v>1</v>
          </cell>
          <cell r="J1430">
            <v>1</v>
          </cell>
          <cell r="K1430" t="str">
            <v>Prime Contractor</v>
          </cell>
          <cell r="L1430" t="str">
            <v xml:space="preserve">University of Bergen </v>
          </cell>
          <cell r="M1430" t="str">
            <v>Prof. Keysersgt. 8</v>
          </cell>
          <cell r="N1430" t="str">
            <v>5020</v>
          </cell>
          <cell r="O1430" t="str">
            <v>BERGEN</v>
          </cell>
          <cell r="P1430" t="str">
            <v>NO</v>
          </cell>
          <cell r="Q1430" t="str">
            <v>N/A</v>
          </cell>
          <cell r="R1430">
            <v>32100</v>
          </cell>
          <cell r="S1430">
            <v>32100</v>
          </cell>
          <cell r="T1430" t="str">
            <v>HES</v>
          </cell>
          <cell r="U1430" t="str">
            <v>GOV</v>
          </cell>
          <cell r="V1430" t="str">
            <v>HES</v>
          </cell>
        </row>
        <row r="1431">
          <cell r="A1431" t="str">
            <v>QOL</v>
          </cell>
          <cell r="B1431" t="str">
            <v>QLRS-2002-00799</v>
          </cell>
          <cell r="C1431" t="str">
            <v>QOL-2001-5.1.2</v>
          </cell>
          <cell r="D1431" t="str">
            <v>Research Projects</v>
          </cell>
          <cell r="E1431" t="str">
            <v>The effect of turbidity and hypoxia on the behaviour of coastal marine fishes</v>
          </cell>
          <cell r="F1431">
            <v>2341799</v>
          </cell>
          <cell r="G1431">
            <v>1784418</v>
          </cell>
          <cell r="H1431">
            <v>37510</v>
          </cell>
          <cell r="I1431">
            <v>5</v>
          </cell>
          <cell r="J1431">
            <v>1</v>
          </cell>
          <cell r="K1431" t="str">
            <v>Principal Contractor</v>
          </cell>
          <cell r="L1431" t="str">
            <v>University of Bergen_x000D_
Department of Fisheries and Marine Biology</v>
          </cell>
          <cell r="M1431" t="str">
            <v>HIB, Thorm?hlens Gate, 55_x000D_
High Technology Center</v>
          </cell>
          <cell r="N1431" t="str">
            <v>5020</v>
          </cell>
          <cell r="O1431" t="str">
            <v>BERGEN</v>
          </cell>
          <cell r="P1431" t="str">
            <v>NO</v>
          </cell>
          <cell r="Q1431" t="str">
            <v>NO12</v>
          </cell>
          <cell r="R1431">
            <v>428996</v>
          </cell>
          <cell r="S1431">
            <v>428996</v>
          </cell>
          <cell r="T1431" t="str">
            <v>HES</v>
          </cell>
          <cell r="U1431" t="str">
            <v>GOV</v>
          </cell>
          <cell r="V1431" t="str">
            <v>HES</v>
          </cell>
        </row>
        <row r="1501">
          <cell r="K1501" t="str">
            <v>51 Prime av 113 kontrakter</v>
          </cell>
        </row>
        <row r="1511">
          <cell r="K1511" t="str">
            <v>15 Prime av  31 kontrakter</v>
          </cell>
        </row>
      </sheetData>
      <sheetData sheetId="1"/>
      <sheetData sheetId="2">
        <row r="2">
          <cell r="A2" t="str">
            <v>Prosjekttype</v>
          </cell>
          <cell r="B2" t="str">
            <v>Antall norske deltakelser (participations)</v>
          </cell>
          <cell r="C2" t="str">
            <v xml:space="preserve">Antall kontrakter med minst én norsk deltaker </v>
          </cell>
          <cell r="D2" t="str">
            <v xml:space="preserve">Totalt antall deltakelser i kontrakter med minst én norsk deltaker. </v>
          </cell>
          <cell r="E2" t="str">
            <v xml:space="preserve">EU-støtte til kontrakter med minst én norsk deltaker (euros) </v>
          </cell>
          <cell r="F2" t="str">
            <v>EU-støtte til norske deltakere (euros)</v>
          </cell>
        </row>
        <row r="3">
          <cell r="A3" t="str">
            <v>Access to Research Infrastructures</v>
          </cell>
          <cell r="B3">
            <v>14</v>
          </cell>
          <cell r="C3">
            <v>13</v>
          </cell>
          <cell r="D3">
            <v>24</v>
          </cell>
          <cell r="E3">
            <v>7744501</v>
          </cell>
          <cell r="F3">
            <v>6997204</v>
          </cell>
        </row>
        <row r="4">
          <cell r="A4" t="str">
            <v>Classical Accompanying Measures</v>
          </cell>
          <cell r="B4">
            <v>91</v>
          </cell>
          <cell r="C4">
            <v>83</v>
          </cell>
          <cell r="D4">
            <v>532</v>
          </cell>
          <cell r="E4">
            <v>72921529</v>
          </cell>
          <cell r="F4">
            <v>11044435</v>
          </cell>
        </row>
        <row r="5">
          <cell r="A5" t="str">
            <v>Combined Projects</v>
          </cell>
          <cell r="B5">
            <v>55</v>
          </cell>
          <cell r="C5">
            <v>27</v>
          </cell>
          <cell r="D5">
            <v>340</v>
          </cell>
          <cell r="E5">
            <v>51100897</v>
          </cell>
          <cell r="F5">
            <v>9540685</v>
          </cell>
        </row>
        <row r="6">
          <cell r="A6" t="str">
            <v>Concerted Actions</v>
          </cell>
          <cell r="B6">
            <v>66</v>
          </cell>
          <cell r="C6">
            <v>53</v>
          </cell>
          <cell r="D6">
            <v>877</v>
          </cell>
          <cell r="E6">
            <v>40871382</v>
          </cell>
          <cell r="F6">
            <v>3310990</v>
          </cell>
        </row>
        <row r="7">
          <cell r="A7" t="str">
            <v>Cooperative Research</v>
          </cell>
          <cell r="B7">
            <v>103</v>
          </cell>
          <cell r="C7">
            <v>55</v>
          </cell>
          <cell r="D7">
            <v>473</v>
          </cell>
          <cell r="E7">
            <v>30617317</v>
          </cell>
          <cell r="F7">
            <v>8353229</v>
          </cell>
        </row>
        <row r="8">
          <cell r="A8" t="str">
            <v>Demonstration Projects</v>
          </cell>
          <cell r="B8">
            <v>25</v>
          </cell>
          <cell r="C8">
            <v>13</v>
          </cell>
          <cell r="D8">
            <v>106</v>
          </cell>
          <cell r="E8">
            <v>31810599</v>
          </cell>
          <cell r="F8">
            <v>4887545</v>
          </cell>
        </row>
        <row r="9">
          <cell r="A9" t="str">
            <v>Exploratory Awards</v>
          </cell>
          <cell r="B9">
            <v>20</v>
          </cell>
          <cell r="C9">
            <v>19</v>
          </cell>
          <cell r="D9">
            <v>40</v>
          </cell>
          <cell r="E9">
            <v>427270</v>
          </cell>
          <cell r="F9">
            <v>45000</v>
          </cell>
        </row>
        <row r="10">
          <cell r="A10" t="str">
            <v>Marie Curie Fellowships</v>
          </cell>
          <cell r="B10">
            <v>37</v>
          </cell>
          <cell r="C10">
            <v>37</v>
          </cell>
          <cell r="D10">
            <v>37</v>
          </cell>
          <cell r="E10">
            <v>6208524</v>
          </cell>
          <cell r="F10">
            <v>679896</v>
          </cell>
        </row>
        <row r="11">
          <cell r="A11" t="str">
            <v>Research Projects</v>
          </cell>
          <cell r="B11">
            <v>814</v>
          </cell>
          <cell r="C11">
            <v>567</v>
          </cell>
          <cell r="D11">
            <v>5643</v>
          </cell>
          <cell r="E11">
            <v>963769378</v>
          </cell>
          <cell r="F11">
            <v>161150545</v>
          </cell>
        </row>
        <row r="12">
          <cell r="A12" t="str">
            <v>Research Training Network</v>
          </cell>
          <cell r="B12">
            <v>29</v>
          </cell>
          <cell r="C12">
            <v>28</v>
          </cell>
          <cell r="D12">
            <v>224</v>
          </cell>
          <cell r="E12">
            <v>37413905</v>
          </cell>
          <cell r="F12">
            <v>5203013</v>
          </cell>
        </row>
        <row r="13">
          <cell r="A13" t="str">
            <v>Thematic Network</v>
          </cell>
          <cell r="B13">
            <v>175</v>
          </cell>
          <cell r="C13">
            <v>104</v>
          </cell>
          <cell r="D13">
            <v>2477</v>
          </cell>
          <cell r="E13">
            <v>112357785</v>
          </cell>
          <cell r="F13">
            <v>8017339</v>
          </cell>
        </row>
        <row r="14">
          <cell r="A14" t="str">
            <v>Not defined</v>
          </cell>
        </row>
      </sheetData>
      <sheetData sheetId="3">
        <row r="2">
          <cell r="A2" t="str">
            <v xml:space="preserve">Organisjonsjons aktitivitets type (deltakerkategori)  </v>
          </cell>
          <cell r="B2" t="str">
            <v>Antall norske deltakere (participants)</v>
          </cell>
          <cell r="C2" t="str">
            <v xml:space="preserve">Antall norske deltakelser (participations) </v>
          </cell>
          <cell r="D2" t="str">
            <v>EU-støtte til norsk deltakere (euros)</v>
          </cell>
        </row>
        <row r="3">
          <cell r="A3" t="str">
            <v>HES (UoH)</v>
          </cell>
          <cell r="B3">
            <v>36</v>
          </cell>
          <cell r="C3">
            <v>344</v>
          </cell>
          <cell r="D3">
            <v>57794860</v>
          </cell>
        </row>
        <row r="4">
          <cell r="A4" t="str">
            <v>IND (bedrifter)</v>
          </cell>
          <cell r="B4">
            <v>82</v>
          </cell>
          <cell r="C4">
            <v>139</v>
          </cell>
          <cell r="D4">
            <v>15269659</v>
          </cell>
        </row>
        <row r="5">
          <cell r="A5" t="str">
            <v>REC (forskningsinstitutter)</v>
          </cell>
          <cell r="B5">
            <v>152</v>
          </cell>
          <cell r="C5">
            <v>564</v>
          </cell>
          <cell r="D5">
            <v>95057313</v>
          </cell>
        </row>
        <row r="6">
          <cell r="A6" t="str">
            <v>OTH (total)</v>
          </cell>
          <cell r="B6" t="str">
            <v>&lt;250)</v>
          </cell>
          <cell r="C6" t="str">
            <v>&lt;372&gt;</v>
          </cell>
          <cell r="D6" t="str">
            <v>&lt;50470715&gt;</v>
          </cell>
        </row>
        <row r="7">
          <cell r="A7" t="str">
            <v>OTH (bedrifter, etter splitting)</v>
          </cell>
          <cell r="B7">
            <v>155</v>
          </cell>
          <cell r="C7">
            <v>264</v>
          </cell>
          <cell r="D7">
            <v>39661662</v>
          </cell>
        </row>
        <row r="8">
          <cell r="A8" t="str">
            <v>OTH (andre, etter splitting)</v>
          </cell>
          <cell r="B8">
            <v>95</v>
          </cell>
          <cell r="C8">
            <v>108</v>
          </cell>
          <cell r="D8">
            <v>10809053</v>
          </cell>
        </row>
        <row r="9">
          <cell r="A9" t="str">
            <v>N/A</v>
          </cell>
          <cell r="B9">
            <v>9</v>
          </cell>
          <cell r="C9">
            <v>10</v>
          </cell>
          <cell r="D9">
            <v>637334</v>
          </cell>
        </row>
      </sheetData>
      <sheetData sheetId="4">
        <row r="2">
          <cell r="A2" t="str">
            <v>Organisation Legal Status</v>
          </cell>
          <cell r="B2" t="str">
            <v>Number of distinct participants in FP5 Norway (NO)</v>
          </cell>
          <cell r="C2" t="str">
            <v>Number of participations of FP5 Norway (NO)</v>
          </cell>
          <cell r="D2" t="str">
            <v>EC financial contribution for FP5 Norway (NO) partners (euros)</v>
          </cell>
        </row>
        <row r="3">
          <cell r="A3" t="str">
            <v>EEIG</v>
          </cell>
        </row>
        <row r="4">
          <cell r="A4" t="str">
            <v>GOV</v>
          </cell>
          <cell r="B4">
            <v>116</v>
          </cell>
          <cell r="C4">
            <v>561</v>
          </cell>
          <cell r="D4">
            <v>86758310</v>
          </cell>
        </row>
        <row r="5">
          <cell r="A5" t="str">
            <v>INO</v>
          </cell>
          <cell r="B5">
            <v>7</v>
          </cell>
          <cell r="C5">
            <v>9</v>
          </cell>
          <cell r="D5">
            <v>1621577</v>
          </cell>
        </row>
        <row r="6">
          <cell r="A6" t="str">
            <v>JRC</v>
          </cell>
          <cell r="B6">
            <v>3</v>
          </cell>
          <cell r="C6">
            <v>3</v>
          </cell>
          <cell r="D6">
            <v>245885</v>
          </cell>
        </row>
        <row r="7">
          <cell r="A7" t="str">
            <v>PNP</v>
          </cell>
          <cell r="B7">
            <v>90</v>
          </cell>
          <cell r="C7">
            <v>301</v>
          </cell>
          <cell r="D7">
            <v>50049782</v>
          </cell>
        </row>
        <row r="8">
          <cell r="A8" t="str">
            <v>PRC</v>
          </cell>
          <cell r="B8">
            <v>275</v>
          </cell>
          <cell r="C8">
            <v>501</v>
          </cell>
          <cell r="D8">
            <v>71511550</v>
          </cell>
        </row>
        <row r="9">
          <cell r="A9" t="str">
            <v>PUC</v>
          </cell>
          <cell r="B9">
            <v>14</v>
          </cell>
          <cell r="C9">
            <v>27</v>
          </cell>
          <cell r="D9">
            <v>3647928</v>
          </cell>
        </row>
        <row r="10">
          <cell r="A10" t="str">
            <v>N/A</v>
          </cell>
          <cell r="B10">
            <v>24</v>
          </cell>
          <cell r="C10">
            <v>27</v>
          </cell>
          <cell r="D10">
            <v>5394849</v>
          </cell>
        </row>
      </sheetData>
      <sheetData sheetId="5">
        <row r="2">
          <cell r="A2" t="str">
            <v>Organisation Type</v>
          </cell>
          <cell r="B2" t="str">
            <v>Number of distinct participants in FP5 Norway (NO)</v>
          </cell>
          <cell r="C2" t="str">
            <v>Number of participations of FP5 Norway (NO)</v>
          </cell>
          <cell r="D2" t="str">
            <v>EC financial contribution for FP5 Norway (NO) partners (euros)</v>
          </cell>
        </row>
        <row r="3">
          <cell r="A3" t="str">
            <v>BES</v>
          </cell>
          <cell r="B3">
            <v>241</v>
          </cell>
          <cell r="C3">
            <v>380</v>
          </cell>
          <cell r="D3">
            <v>50562941</v>
          </cell>
        </row>
        <row r="4">
          <cell r="A4" t="str">
            <v>HES</v>
          </cell>
          <cell r="B4">
            <v>34</v>
          </cell>
          <cell r="C4">
            <v>342</v>
          </cell>
          <cell r="D4">
            <v>57692153</v>
          </cell>
        </row>
        <row r="5">
          <cell r="A5" t="str">
            <v>PNP</v>
          </cell>
          <cell r="B5">
            <v>15</v>
          </cell>
          <cell r="C5">
            <v>16</v>
          </cell>
          <cell r="D5">
            <v>1479118</v>
          </cell>
        </row>
        <row r="6">
          <cell r="A6" t="str">
            <v>PUS</v>
          </cell>
          <cell r="B6">
            <v>65</v>
          </cell>
          <cell r="C6">
            <v>103</v>
          </cell>
          <cell r="D6">
            <v>9301821</v>
          </cell>
        </row>
        <row r="7">
          <cell r="A7" t="str">
            <v>RPN</v>
          </cell>
          <cell r="B7">
            <v>73</v>
          </cell>
          <cell r="C7">
            <v>280</v>
          </cell>
          <cell r="D7">
            <v>47935675</v>
          </cell>
        </row>
        <row r="8">
          <cell r="A8" t="str">
            <v>RPR</v>
          </cell>
          <cell r="B8">
            <v>30</v>
          </cell>
          <cell r="C8">
            <v>117</v>
          </cell>
          <cell r="D8">
            <v>20491398</v>
          </cell>
        </row>
        <row r="9">
          <cell r="A9" t="str">
            <v>RPU</v>
          </cell>
          <cell r="B9">
            <v>45</v>
          </cell>
          <cell r="C9">
            <v>162</v>
          </cell>
          <cell r="D9">
            <v>26199165</v>
          </cell>
        </row>
        <row r="10">
          <cell r="A10" t="str">
            <v>N/A</v>
          </cell>
          <cell r="B10">
            <v>26</v>
          </cell>
          <cell r="C10">
            <v>29</v>
          </cell>
          <cell r="D10">
            <v>5567610</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Settings"/>
      <sheetName val="Templates"/>
      <sheetName val="HiddenErrors"/>
      <sheetName val="Settings"/>
      <sheetName val="List of tables"/>
      <sheetName val="FLAGS"/>
      <sheetName val="Explanatory notes"/>
      <sheetName val="CP9"/>
      <sheetName val="CE1"/>
    </sheetNames>
    <sheetDataSet>
      <sheetData sheetId="0">
        <row r="4">
          <cell r="B4">
            <v>0</v>
          </cell>
        </row>
      </sheetData>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Settings"/>
      <sheetName val="Templates"/>
      <sheetName val="HiddenErrors"/>
      <sheetName val="Settings"/>
      <sheetName val="List of tables"/>
      <sheetName val="FLAGS"/>
      <sheetName val="Explanatory notes"/>
      <sheetName val="CP9"/>
      <sheetName val="CE1"/>
    </sheetNames>
    <sheetDataSet>
      <sheetData sheetId="0">
        <row r="4">
          <cell r="B4">
            <v>0</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tema">
  <a:themeElements>
    <a:clrScheme name="NIFU">
      <a:dk1>
        <a:sysClr val="windowText" lastClr="000000"/>
      </a:dk1>
      <a:lt1>
        <a:sysClr val="window" lastClr="FFFFFF"/>
      </a:lt1>
      <a:dk2>
        <a:srgbClr val="404040"/>
      </a:dk2>
      <a:lt2>
        <a:srgbClr val="E4E8EB"/>
      </a:lt2>
      <a:accent1>
        <a:srgbClr val="2D8E9F"/>
      </a:accent1>
      <a:accent2>
        <a:srgbClr val="C84957"/>
      </a:accent2>
      <a:accent3>
        <a:srgbClr val="000000"/>
      </a:accent3>
      <a:accent4>
        <a:srgbClr val="404040"/>
      </a:accent4>
      <a:accent5>
        <a:srgbClr val="878D91"/>
      </a:accent5>
      <a:accent6>
        <a:srgbClr val="E4E8EB"/>
      </a:accent6>
      <a:hlink>
        <a:srgbClr val="C84957"/>
      </a:hlink>
      <a:folHlink>
        <a:srgbClr val="2D8E9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workbookViewId="0"/>
  </sheetViews>
  <sheetFormatPr baseColWidth="10" defaultRowHeight="15" x14ac:dyDescent="0.25"/>
  <cols>
    <col min="1" max="1" width="3.85546875" style="104" customWidth="1"/>
    <col min="2" max="3" width="8.7109375" style="104" customWidth="1"/>
    <col min="4" max="4" width="54.28515625" style="104" customWidth="1"/>
    <col min="5" max="5" width="62.85546875" style="104" customWidth="1"/>
    <col min="6" max="16384" width="11.42578125" style="104"/>
  </cols>
  <sheetData>
    <row r="1" spans="1:8" x14ac:dyDescent="0.25">
      <c r="A1" s="104" t="s">
        <v>532</v>
      </c>
    </row>
    <row r="2" spans="1:8" ht="18" x14ac:dyDescent="0.25">
      <c r="A2" s="424" t="s">
        <v>530</v>
      </c>
    </row>
    <row r="3" spans="1:8" ht="18" customHeight="1" x14ac:dyDescent="0.25">
      <c r="A3" s="421" t="s">
        <v>531</v>
      </c>
      <c r="B3" s="420"/>
      <c r="C3" s="420"/>
      <c r="D3" s="420"/>
    </row>
    <row r="4" spans="1:8" s="110" customFormat="1" x14ac:dyDescent="0.25">
      <c r="A4" s="114"/>
      <c r="B4" s="115"/>
      <c r="C4" s="116" t="s">
        <v>106</v>
      </c>
      <c r="D4" s="423" t="s">
        <v>107</v>
      </c>
      <c r="E4" s="423" t="s">
        <v>529</v>
      </c>
      <c r="H4" s="422"/>
    </row>
    <row r="5" spans="1:8" ht="25.5" x14ac:dyDescent="0.25">
      <c r="A5" s="118">
        <v>1</v>
      </c>
      <c r="B5" s="118" t="str">
        <f>'1_F1'!$A$1</f>
        <v>Figur 1</v>
      </c>
      <c r="C5" s="117" t="s">
        <v>103</v>
      </c>
      <c r="D5" s="118" t="str">
        <f>'1_F1'!$B$1</f>
        <v>FoU-utgifter i Norge etter sektor for utførelse 1970-2012. Faste 2010-priser.</v>
      </c>
      <c r="E5" s="118" t="str">
        <f>'1_F1'!$B$2</f>
        <v xml:space="preserve"> R&amp;D expenditure in Norway by sector of performance: 1970–2012.</v>
      </c>
    </row>
    <row r="6" spans="1:8" ht="25.5" x14ac:dyDescent="0.25">
      <c r="A6" s="118">
        <v>2</v>
      </c>
      <c r="B6" s="118" t="str">
        <f>'2_T1'!$A$1</f>
        <v>Tabell 1</v>
      </c>
      <c r="C6" s="117" t="s">
        <v>103</v>
      </c>
      <c r="D6" s="118" t="str">
        <f>'2_T1'!$B$1</f>
        <v>FoU-utgifter i Norge  i 2012 etter utførende sektor og finansieringskilde. Mill. kr.</v>
      </c>
      <c r="E6" s="118" t="str">
        <f>'2_T1'!$B$2</f>
        <v>R&amp;D expenditure in Norway by type of institution and source of funds. 2012. Million NOK.</v>
      </c>
    </row>
    <row r="7" spans="1:8" ht="25.5" x14ac:dyDescent="0.25">
      <c r="A7" s="118">
        <v>3</v>
      </c>
      <c r="B7" s="118" t="str">
        <f>+'3_F2'!A1</f>
        <v>Figur 2</v>
      </c>
      <c r="C7" s="117" t="s">
        <v>103</v>
      </c>
      <c r="D7" s="118" t="str">
        <f>+'3_F2'!B1</f>
        <v>FoU-utgifter etter utførende sektor og oppgitt finansieringskilde. Norge. 2012</v>
      </c>
      <c r="E7" s="118" t="str">
        <f>+'3_F2'!B2</f>
        <v>Total R&amp;D expenditure in Norway by source of funds¹. 2012. Per cent.Total R&amp;D expenditure 2012: 48 043 mill. NOK.</v>
      </c>
    </row>
    <row r="8" spans="1:8" ht="51" x14ac:dyDescent="0.25">
      <c r="A8" s="118">
        <v>4</v>
      </c>
      <c r="B8" s="118" t="str">
        <f>'4_T2'!$A$1</f>
        <v>Tabell 2</v>
      </c>
      <c r="C8" s="117" t="s">
        <v>104</v>
      </c>
      <c r="D8" s="118" t="str">
        <f>'4_T2'!$B$1</f>
        <v>FoU-utgifter som andel av BNP (%) etter hovedfinansieringskilde og sektor for utførelse samt totalt per capita (NOK), i utvalgte OECD-land i 2011 eller sist tilgjengelige år¹</v>
      </c>
      <c r="E8" s="419" t="str">
        <f>'4_T2'!$B$2</f>
        <v>R&amp;D expenditure as a percentage of the Gross Domestic Product (GDP) by source of funds and sector of performance in 2012.</v>
      </c>
    </row>
    <row r="9" spans="1:8" ht="25.5" x14ac:dyDescent="0.25">
      <c r="A9" s="118">
        <v>5</v>
      </c>
      <c r="B9" s="118" t="str">
        <f>'5_F3'!$A$1</f>
        <v>Figur 3</v>
      </c>
      <c r="C9" s="117" t="s">
        <v>456</v>
      </c>
      <c r="D9" s="118" t="str">
        <f>+'5_F3'!B1</f>
        <v>FoU-utgifter i Norden etter utførende sektor. 2002 og 2012. Mill. kr.</v>
      </c>
      <c r="E9" s="118" t="str">
        <f>+'5_F3'!B2</f>
        <v>R&amp;D expenditure in the Nordic countries by sector of performance.
20021 and 20121. Mill. NOK.</v>
      </c>
    </row>
    <row r="10" spans="1:8" ht="25.5" x14ac:dyDescent="0.25">
      <c r="A10" s="118">
        <v>6</v>
      </c>
      <c r="B10" s="118" t="str">
        <f>+'6_F4'!A1</f>
        <v>Figur 4</v>
      </c>
      <c r="C10" s="117" t="s">
        <v>103</v>
      </c>
      <c r="D10" s="118" t="str">
        <f>+'6_F4'!B1</f>
        <v>FoU-utgifter i instituttsektoren etter fylke. 2012.</v>
      </c>
      <c r="E10" s="118" t="str">
        <f>+'6_F4'!B2</f>
        <v>R&amp;D expenditure and R&amp;D full time equivalents (FTE) in the institute sector.</v>
      </c>
    </row>
    <row r="11" spans="1:8" ht="38.25" x14ac:dyDescent="0.25">
      <c r="A11" s="118">
        <v>7</v>
      </c>
      <c r="B11" s="118" t="str">
        <f>'7_F5'!A1</f>
        <v>Tabell 5</v>
      </c>
      <c r="C11" s="117" t="s">
        <v>103</v>
      </c>
      <c r="D11" s="118" t="str">
        <f>'7_F5'!B1</f>
        <v>Totale driftskostnader¹ og driftskostnader til FoU ved helseforetakene i Norge 2012 etter type helseforetak og region. Mill. kr</v>
      </c>
      <c r="E11" s="118" t="str">
        <f>'7_F5'!B2</f>
        <v>Current expenditure¹ and current R&amp;D expenditure in Norwegian health trusts by type of health trust and region in 2012. Mill. NOK.</v>
      </c>
    </row>
    <row r="12" spans="1:8" ht="25.5" x14ac:dyDescent="0.25">
      <c r="A12" s="120">
        <v>8</v>
      </c>
      <c r="B12" s="120" t="str">
        <f>+'8_F6'!A1</f>
        <v>Figur 6</v>
      </c>
      <c r="C12" s="119" t="s">
        <v>103</v>
      </c>
      <c r="D12" s="120" t="str">
        <f>+'8_F6'!B1</f>
        <v>Anslåtte bevilgninger til FoU over vedtatt statsbudsjett . 2001-2014. Mill kroner, faste 2010-priser.</v>
      </c>
      <c r="E12" s="120" t="str">
        <f>+'8_F6'!B2</f>
        <v>Government budget appropriations or outlays for R&amp;D (GBAORD) in Norway by groups of ministries and budget term. 2001–2014. Mill. NOK.</v>
      </c>
    </row>
    <row r="13" spans="1:8" ht="38.25" x14ac:dyDescent="0.25">
      <c r="A13" s="120">
        <v>9</v>
      </c>
      <c r="B13" s="120" t="str">
        <f>'9_F7'!$A$1</f>
        <v>Figur 7</v>
      </c>
      <c r="C13" s="119" t="s">
        <v>104</v>
      </c>
      <c r="D13" s="120" t="str">
        <f>'9_F7'!B1</f>
        <v>Nasjonal finansiering av transnasjonalt koordinert FoU 2013. Totalt og som andel av totale bevilgninger til FoU. Mill. EURO og prosent.</v>
      </c>
      <c r="E13" s="120" t="str">
        <f>'9_F7'!B2</f>
        <v>National public funding to transnationally coordinated research 2013. In total and as a share of Government budget appropriations or outlays for R&amp;D (GBAORD). Mill. Euro and Per cent.</v>
      </c>
    </row>
    <row r="14" spans="1:8" ht="25.5" x14ac:dyDescent="0.25">
      <c r="A14" s="123">
        <v>10</v>
      </c>
      <c r="B14" s="123" t="str">
        <f>'10_T3'!$A$1</f>
        <v>Tabell</v>
      </c>
      <c r="C14" s="121" t="s">
        <v>103</v>
      </c>
      <c r="D14" s="123" t="str">
        <f>'10_T3'!$B$1</f>
        <v>FoU-personale og FoU-årsverk i Norge  i 2012 etter utførende sektor.</v>
      </c>
      <c r="E14" s="123" t="str">
        <f>'10_T3'!$B$2</f>
        <v>R&amp;D personnel by type of institution in Norway. 2012. 'Head count and full time equivalents (FTE).</v>
      </c>
    </row>
    <row r="15" spans="1:8" ht="25.5" x14ac:dyDescent="0.25">
      <c r="A15" s="123">
        <v>11</v>
      </c>
      <c r="B15" s="198" t="str">
        <f>'11_T4'!$A$1</f>
        <v>Tabell 4</v>
      </c>
      <c r="C15" s="121" t="s">
        <v>103</v>
      </c>
      <c r="D15" s="123" t="str">
        <f>'11_T4'!$B$1</f>
        <v>Forskere/faglig personale som deltok i FoU i Norge etter utførende sektor i 2012. Doktorgrad og kvinneandel</v>
      </c>
      <c r="E15" s="123" t="str">
        <f>'11_T4'!$B$2</f>
        <v>Researchers/academic staff (head count) in Norway by type of institution: 2012. Doctorates and women.</v>
      </c>
    </row>
    <row r="16" spans="1:8" ht="51" x14ac:dyDescent="0.25">
      <c r="A16" s="123">
        <v>12</v>
      </c>
      <c r="B16" s="199" t="str">
        <f>'12_F8'!$A$1</f>
        <v>Figur 8</v>
      </c>
      <c r="C16" s="121" t="s">
        <v>103</v>
      </c>
      <c r="D16" s="122" t="str">
        <f>+'12_F8'!B1</f>
        <v>Kvinneandel blant professorene totalt og for medisin og helsefag ved universitetene i Oslo, Bergen, Trondheim og Tromsø, samt for overleger ved universitetssykehusene. 1977–2013¹. prosent.</v>
      </c>
      <c r="E16" s="122" t="str">
        <f>+'12_F8'!B2</f>
        <v>Womens share of professors at the universities of Oslo, Bergen, Trondheim and Tromsø in total and within medicine and health, and amongst chief physicians at university hospitals. 1977–2013¹.</v>
      </c>
    </row>
    <row r="17" spans="1:5" ht="38.25" x14ac:dyDescent="0.25">
      <c r="A17" s="123">
        <v>13</v>
      </c>
      <c r="B17" s="199" t="str">
        <f>'13_F9'!A1</f>
        <v>Figur 9</v>
      </c>
      <c r="C17" s="121" t="s">
        <v>104</v>
      </c>
      <c r="D17" s="122" t="str">
        <f>+'13_F9'!B1</f>
        <v>Andel kvinner blant forskere i universitets- og høgskolesektoren og blant rektorer ved universiteter eller tilsvarende institusjoner. Utvalgte land. 2010. Prosent.</v>
      </c>
      <c r="E17" s="122" t="str">
        <f>+'13_F9'!B2</f>
        <v>Share of female researchers in the higher education sector (HES) and share of female heads of universities or assimilated institutions. Selected countries. 2010.</v>
      </c>
    </row>
    <row r="18" spans="1:5" ht="25.5" x14ac:dyDescent="0.25">
      <c r="A18" s="123">
        <v>14</v>
      </c>
      <c r="B18" s="199" t="str">
        <f>+'14_F10'!A1</f>
        <v>Figur 10</v>
      </c>
      <c r="C18" s="121" t="s">
        <v>103</v>
      </c>
      <c r="D18" s="122" t="str">
        <f>+'14_F10'!B1</f>
        <v>Doktorgrader avlagt i Norge 2010‒2013 etter statsborgerskap på disputastidspunktet og region.</v>
      </c>
      <c r="E18" s="122" t="str">
        <f>+'14_F10'!B2</f>
        <v>Awarded doctoral degrees in Norway 2010-2013 by citizenship and region of origin.</v>
      </c>
    </row>
    <row r="19" spans="1:5" ht="25.5" x14ac:dyDescent="0.25">
      <c r="A19" s="123">
        <v>15</v>
      </c>
      <c r="B19" s="199" t="str">
        <f>'15_F11'!$A$1</f>
        <v>Figur 11</v>
      </c>
      <c r="C19" s="124" t="s">
        <v>103</v>
      </c>
      <c r="D19" s="123" t="str">
        <f>'15_F11'!$B$1</f>
        <v xml:space="preserve">Antall avlagte doktorgrader 1980-2013 etter kjønn og kvinneandel (prosent). </v>
      </c>
      <c r="E19" s="123" t="str">
        <f>'15_F11'!$B$2</f>
        <v>Awarded doctoral degrees in Norway by sex.1980–2013.</v>
      </c>
    </row>
    <row r="20" spans="1:5" ht="38.25" x14ac:dyDescent="0.25">
      <c r="A20" s="200">
        <v>16</v>
      </c>
      <c r="B20" s="200" t="str">
        <f>'1_F1'!$A$1</f>
        <v>Figur 1</v>
      </c>
      <c r="C20" s="125" t="s">
        <v>104</v>
      </c>
      <c r="D20" s="125" t="str">
        <f>+'16_F12'!$B$1</f>
        <v>Vitenskapelig publisering i utvalgte land. Antall artikler 2012 totalt og per 1000 capita¹  og relativ siteringsindeks 2008–2011².</v>
      </c>
      <c r="E20" s="125" t="str">
        <f>+'16_F12'!$B$2</f>
        <v>Scientific publishing for selected countries. Number of articles 2012 in total and per 1000 capita¹ and relative citation index 2008–2011²</v>
      </c>
    </row>
    <row r="21" spans="1:5" ht="38.25" x14ac:dyDescent="0.25">
      <c r="A21" s="201">
        <v>17</v>
      </c>
      <c r="B21" s="201" t="str">
        <f>'1_F1'!$A$1</f>
        <v>Figur 1</v>
      </c>
      <c r="C21" s="125" t="s">
        <v>103</v>
      </c>
      <c r="D21" s="125" t="str">
        <f>+'17_F13'!$B$1</f>
        <v xml:space="preserve">Relativ spesialiseringsindeks (publiseringsprofil) for Norge 2012. Utvalgte disipliner innen naturvitenskap, teknologi, helse og medisin.¹ </v>
      </c>
      <c r="E21" s="125" t="str">
        <f>+'17_F13'!$B$2</f>
        <v>Relative specialization  index (publishing profile) for Norway 2012. Selected diciplins within natural sciences, technology, medical and health sciences.</v>
      </c>
    </row>
    <row r="22" spans="1:5" ht="25.5" x14ac:dyDescent="0.25">
      <c r="A22" s="197">
        <v>18</v>
      </c>
      <c r="B22" s="197" t="str">
        <f>+'18_F14'!$A$1</f>
        <v>Figur 14</v>
      </c>
      <c r="C22" s="197" t="s">
        <v>103</v>
      </c>
      <c r="D22" s="197" t="str">
        <f>+'18_F14'!$B$1</f>
        <v>Patentsøknader levert i Norge¹ av norske foretak etter foretaksstørrelse. 2001-2010</v>
      </c>
      <c r="E22" s="197" t="str">
        <f>+'18_F14'!$B$2</f>
        <v>Patent applications¹ filed in Norway by Norwegian firms by firm size.</v>
      </c>
    </row>
    <row r="23" spans="1:5" x14ac:dyDescent="0.25">
      <c r="A23" s="109"/>
    </row>
    <row r="24" spans="1:5" x14ac:dyDescent="0.25">
      <c r="A24" s="109"/>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2"/>
  <sheetViews>
    <sheetView workbookViewId="0"/>
  </sheetViews>
  <sheetFormatPr baseColWidth="10" defaultRowHeight="15" x14ac:dyDescent="0.25"/>
  <cols>
    <col min="1" max="1" width="17.85546875" style="104" customWidth="1"/>
    <col min="2" max="2" width="11.28515625" style="104" customWidth="1"/>
    <col min="3" max="3" width="15.42578125" style="104" customWidth="1"/>
    <col min="4" max="5" width="15.28515625" style="104" customWidth="1"/>
    <col min="6" max="6" width="9" style="104" customWidth="1"/>
    <col min="7" max="7" width="14.28515625" style="104" customWidth="1"/>
    <col min="8" max="8" width="17.42578125" style="104" customWidth="1"/>
    <col min="9" max="9" width="15.28515625" style="104" customWidth="1"/>
    <col min="10" max="16384" width="11.42578125" style="104"/>
  </cols>
  <sheetData>
    <row r="1" spans="1:10" x14ac:dyDescent="0.25">
      <c r="A1" s="110" t="s">
        <v>436</v>
      </c>
      <c r="B1" s="110" t="s">
        <v>452</v>
      </c>
    </row>
    <row r="2" spans="1:10" x14ac:dyDescent="0.25">
      <c r="A2" s="110" t="s">
        <v>435</v>
      </c>
      <c r="B2" s="110" t="s">
        <v>453</v>
      </c>
    </row>
    <row r="3" spans="1:10" x14ac:dyDescent="0.25">
      <c r="A3" s="110"/>
      <c r="B3" s="110"/>
    </row>
    <row r="4" spans="1:10" ht="34.5" customHeight="1" x14ac:dyDescent="0.25">
      <c r="B4" s="345" t="s">
        <v>280</v>
      </c>
      <c r="C4" s="346"/>
      <c r="D4" s="346"/>
      <c r="E4" s="347"/>
      <c r="F4" s="345" t="s">
        <v>281</v>
      </c>
      <c r="G4" s="346"/>
      <c r="H4" s="346"/>
      <c r="I4" s="346"/>
      <c r="J4" s="57"/>
    </row>
    <row r="5" spans="1:10" ht="90" x14ac:dyDescent="0.25">
      <c r="A5" s="140" t="s">
        <v>22</v>
      </c>
      <c r="B5" s="142" t="s">
        <v>296</v>
      </c>
      <c r="C5" s="162" t="s">
        <v>289</v>
      </c>
      <c r="D5" s="162" t="s">
        <v>283</v>
      </c>
      <c r="E5" s="162" t="s">
        <v>284</v>
      </c>
      <c r="F5" s="142" t="s">
        <v>2</v>
      </c>
      <c r="G5" s="162" t="s">
        <v>282</v>
      </c>
      <c r="H5" s="162" t="s">
        <v>283</v>
      </c>
      <c r="I5" s="162" t="s">
        <v>285</v>
      </c>
    </row>
    <row r="6" spans="1:10" x14ac:dyDescent="0.25">
      <c r="A6" s="104" t="s">
        <v>60</v>
      </c>
      <c r="B6" s="143">
        <v>245.619</v>
      </c>
      <c r="C6" s="136">
        <v>43.463999999999999</v>
      </c>
      <c r="D6" s="136">
        <v>200.035</v>
      </c>
      <c r="E6" s="136">
        <v>2.121</v>
      </c>
      <c r="F6" s="143">
        <v>9.8660321214419273</v>
      </c>
      <c r="G6" s="203">
        <v>1.7458562825761421</v>
      </c>
      <c r="H6" s="136">
        <v>8.0349797875280355</v>
      </c>
      <c r="I6" s="136">
        <v>8.5196051337750725E-2</v>
      </c>
    </row>
    <row r="7" spans="1:10" x14ac:dyDescent="0.25">
      <c r="A7" s="104" t="s">
        <v>36</v>
      </c>
      <c r="B7" s="143">
        <v>0</v>
      </c>
      <c r="C7" s="136">
        <v>0</v>
      </c>
      <c r="D7" s="136">
        <v>8.2230000000000008</v>
      </c>
      <c r="E7" s="136">
        <v>0</v>
      </c>
      <c r="F7" s="143">
        <v>6.7057010283216592</v>
      </c>
      <c r="G7" s="203">
        <v>0</v>
      </c>
      <c r="H7" s="136">
        <v>6.7057010283216592</v>
      </c>
      <c r="I7" s="136">
        <v>0</v>
      </c>
    </row>
    <row r="8" spans="1:10" x14ac:dyDescent="0.25">
      <c r="A8" s="104" t="s">
        <v>62</v>
      </c>
      <c r="B8" s="143">
        <v>45.32</v>
      </c>
      <c r="C8" s="136">
        <v>16.239999999999998</v>
      </c>
      <c r="D8" s="136">
        <v>23.33</v>
      </c>
      <c r="E8" s="136">
        <v>5.75</v>
      </c>
      <c r="F8" s="143">
        <v>6.1917643522693107</v>
      </c>
      <c r="G8" s="203">
        <v>2.2187611006366641</v>
      </c>
      <c r="H8" s="136">
        <v>3.1874197338579657</v>
      </c>
      <c r="I8" s="136">
        <v>0.78558351777468083</v>
      </c>
    </row>
    <row r="9" spans="1:10" x14ac:dyDescent="0.25">
      <c r="A9" s="104" t="s">
        <v>125</v>
      </c>
      <c r="B9" s="143">
        <v>2.008</v>
      </c>
      <c r="C9" s="136">
        <v>0.14299999999999999</v>
      </c>
      <c r="D9" s="136">
        <v>1.147</v>
      </c>
      <c r="E9" s="136">
        <v>0.71699999999999997</v>
      </c>
      <c r="F9" s="143">
        <v>6.1112633598246093</v>
      </c>
      <c r="G9" s="203">
        <v>0.43543132060534079</v>
      </c>
      <c r="H9" s="136">
        <v>3.4925854876526294</v>
      </c>
      <c r="I9" s="136">
        <v>2.183246551566639</v>
      </c>
    </row>
    <row r="10" spans="1:10" x14ac:dyDescent="0.25">
      <c r="A10" s="104" t="s">
        <v>41</v>
      </c>
      <c r="B10" s="143">
        <v>543.84</v>
      </c>
      <c r="C10" s="136">
        <v>214.946</v>
      </c>
      <c r="D10" s="136">
        <v>294.73399999999998</v>
      </c>
      <c r="E10" s="136">
        <v>34.159999999999997</v>
      </c>
      <c r="F10" s="143">
        <v>4.9256666686592503</v>
      </c>
      <c r="G10" s="203">
        <v>1.9468085241277422</v>
      </c>
      <c r="H10" s="136">
        <v>2.6694642540464395</v>
      </c>
      <c r="I10" s="136">
        <v>0.3093938904850691</v>
      </c>
    </row>
    <row r="11" spans="1:10" x14ac:dyDescent="0.25">
      <c r="A11" s="104" t="s">
        <v>45</v>
      </c>
      <c r="B11" s="143">
        <v>117.387</v>
      </c>
      <c r="C11" s="136">
        <v>29.797000000000001</v>
      </c>
      <c r="D11" s="136">
        <v>76.989999999999995</v>
      </c>
      <c r="E11" s="136">
        <v>10.6</v>
      </c>
      <c r="F11" s="143">
        <v>4.7456375928463101</v>
      </c>
      <c r="G11" s="203">
        <v>1.2046117828553546</v>
      </c>
      <c r="H11" s="136">
        <v>3.1124965990547286</v>
      </c>
      <c r="I11" s="136">
        <v>0.42852921093622715</v>
      </c>
    </row>
    <row r="12" spans="1:10" x14ac:dyDescent="0.25">
      <c r="A12" s="104" t="s">
        <v>42</v>
      </c>
      <c r="B12" s="143">
        <v>159.35400000000001</v>
      </c>
      <c r="C12" s="136">
        <v>35.463999999999999</v>
      </c>
      <c r="D12" s="136">
        <v>110.331</v>
      </c>
      <c r="E12" s="136">
        <v>13.56</v>
      </c>
      <c r="F12" s="143">
        <v>4.4492125824865401</v>
      </c>
      <c r="G12" s="203">
        <v>0.99015954959243579</v>
      </c>
      <c r="H12" s="136">
        <v>3.0804560474307201</v>
      </c>
      <c r="I12" s="136">
        <v>0.3785969854633835</v>
      </c>
    </row>
    <row r="13" spans="1:10" x14ac:dyDescent="0.25">
      <c r="A13" s="104" t="s">
        <v>43</v>
      </c>
      <c r="B13" s="143">
        <v>1060.2</v>
      </c>
      <c r="C13" s="136">
        <v>275.10000000000002</v>
      </c>
      <c r="D13" s="136">
        <v>768.5</v>
      </c>
      <c r="E13" s="136">
        <v>16.600000000000001</v>
      </c>
      <c r="F13" s="143">
        <v>4.2214092100780585</v>
      </c>
      <c r="G13" s="203">
        <v>1.0953684905607188</v>
      </c>
      <c r="H13" s="136">
        <v>3.0599443293199289</v>
      </c>
      <c r="I13" s="136">
        <v>6.609639019741162E-2</v>
      </c>
    </row>
    <row r="14" spans="1:10" x14ac:dyDescent="0.25">
      <c r="A14" s="104" t="s">
        <v>33</v>
      </c>
      <c r="B14" s="143">
        <v>78.355000000000004</v>
      </c>
      <c r="C14" s="136">
        <v>17.334</v>
      </c>
      <c r="D14" s="136">
        <v>49.341000000000001</v>
      </c>
      <c r="E14" s="136">
        <v>11.68</v>
      </c>
      <c r="F14" s="143">
        <v>3.9146085266573576</v>
      </c>
      <c r="G14" s="203">
        <v>0.86600503096265247</v>
      </c>
      <c r="H14" s="136">
        <v>2.4650717798966331</v>
      </c>
      <c r="I14" s="136">
        <v>0.58353171579807206</v>
      </c>
    </row>
    <row r="15" spans="1:10" x14ac:dyDescent="0.25">
      <c r="A15" s="104" t="s">
        <v>68</v>
      </c>
      <c r="B15" s="143">
        <v>40.173999999999999</v>
      </c>
      <c r="C15" s="136">
        <v>8.0519999999999996</v>
      </c>
      <c r="D15" s="136">
        <v>30.954000000000001</v>
      </c>
      <c r="E15" s="136">
        <v>1.1679999999999999</v>
      </c>
      <c r="F15" s="143">
        <v>3.8631000575032068</v>
      </c>
      <c r="G15" s="203">
        <v>0.7742739498933594</v>
      </c>
      <c r="H15" s="136">
        <v>2.9765121516392261</v>
      </c>
      <c r="I15" s="136">
        <v>0.11231395597062144</v>
      </c>
    </row>
    <row r="16" spans="1:10" x14ac:dyDescent="0.25">
      <c r="A16" s="104" t="s">
        <v>52</v>
      </c>
      <c r="B16" s="143">
        <v>236.4</v>
      </c>
      <c r="C16" s="136">
        <v>92.6</v>
      </c>
      <c r="D16" s="136">
        <v>125.1</v>
      </c>
      <c r="E16" s="136">
        <v>18.7</v>
      </c>
      <c r="F16" s="143">
        <v>3.8220397501834626</v>
      </c>
      <c r="G16" s="203">
        <v>1.4971272456302396</v>
      </c>
      <c r="H16" s="136">
        <v>2.0225768728762739</v>
      </c>
      <c r="I16" s="136">
        <v>0.30233563167694905</v>
      </c>
    </row>
    <row r="17" spans="1:9" x14ac:dyDescent="0.25">
      <c r="A17" s="104" t="s">
        <v>57</v>
      </c>
      <c r="B17" s="143">
        <v>162.09200000000001</v>
      </c>
      <c r="C17" s="136">
        <v>52.296999999999997</v>
      </c>
      <c r="D17" s="136">
        <v>109.795</v>
      </c>
      <c r="E17" s="136">
        <v>0</v>
      </c>
      <c r="F17" s="143">
        <v>3.5223623461959868</v>
      </c>
      <c r="G17" s="203">
        <v>1.1364471017632671</v>
      </c>
      <c r="H17" s="136">
        <v>2.3859152444327196</v>
      </c>
      <c r="I17" s="136">
        <v>0</v>
      </c>
    </row>
    <row r="18" spans="1:9" x14ac:dyDescent="0.25">
      <c r="A18" s="104" t="s">
        <v>66</v>
      </c>
      <c r="B18" s="143">
        <v>6.4859999999999998</v>
      </c>
      <c r="C18" s="136">
        <v>3.9E-2</v>
      </c>
      <c r="D18" s="136">
        <v>6.3959999999999999</v>
      </c>
      <c r="E18" s="136">
        <v>5.0999999999999997E-2</v>
      </c>
      <c r="F18" s="143">
        <v>3.4141154672169112</v>
      </c>
      <c r="G18" s="203">
        <v>2.0528908914810292E-2</v>
      </c>
      <c r="H18" s="136">
        <v>3.3667410620288876</v>
      </c>
      <c r="I18" s="136">
        <v>2.6845496273213459E-2</v>
      </c>
    </row>
    <row r="19" spans="1:9" x14ac:dyDescent="0.25">
      <c r="A19" s="104" t="s">
        <v>70</v>
      </c>
      <c r="B19" s="143">
        <v>10.586</v>
      </c>
      <c r="C19" s="136">
        <v>5.7910000000000004</v>
      </c>
      <c r="D19" s="136">
        <v>4.4249999999999998</v>
      </c>
      <c r="E19" s="136">
        <v>0.37</v>
      </c>
      <c r="F19" s="143">
        <v>3.1369179025973062</v>
      </c>
      <c r="G19" s="203">
        <v>1.7160298104988667</v>
      </c>
      <c r="H19" s="136">
        <v>1.3112470922910524</v>
      </c>
      <c r="I19" s="136">
        <v>0.10964099980738744</v>
      </c>
    </row>
    <row r="20" spans="1:9" x14ac:dyDescent="0.25">
      <c r="A20" s="104" t="s">
        <v>123</v>
      </c>
      <c r="B20" s="143">
        <v>3.0790000000000002</v>
      </c>
      <c r="C20" s="136">
        <v>2.573</v>
      </c>
      <c r="D20" s="136">
        <v>0.312</v>
      </c>
      <c r="E20" s="136">
        <v>0.193</v>
      </c>
      <c r="F20" s="143">
        <v>3.0431859527010992</v>
      </c>
      <c r="G20" s="203">
        <v>2.5438978090643043</v>
      </c>
      <c r="H20" s="136">
        <v>0.30847109072213869</v>
      </c>
      <c r="I20" s="136">
        <v>0.19081705291465631</v>
      </c>
    </row>
    <row r="21" spans="1:9" x14ac:dyDescent="0.25">
      <c r="A21" s="104" t="s">
        <v>58</v>
      </c>
      <c r="B21" s="143">
        <v>41.412999999999997</v>
      </c>
      <c r="C21" s="136">
        <v>33.694000000000003</v>
      </c>
      <c r="D21" s="136">
        <v>5.1139999999999999</v>
      </c>
      <c r="E21" s="136">
        <v>2.581</v>
      </c>
      <c r="F21" s="143">
        <v>3.020799425457656</v>
      </c>
      <c r="G21" s="203">
        <v>2.459175525897467</v>
      </c>
      <c r="H21" s="136">
        <v>0.373248164048188</v>
      </c>
      <c r="I21" s="136">
        <v>0.18837573551200101</v>
      </c>
    </row>
    <row r="22" spans="1:9" x14ac:dyDescent="0.25">
      <c r="A22" s="104" t="s">
        <v>124</v>
      </c>
      <c r="B22" s="143">
        <v>2.0939999999999999</v>
      </c>
      <c r="C22" s="136">
        <v>0.18</v>
      </c>
      <c r="D22" s="136">
        <v>1.696</v>
      </c>
      <c r="E22" s="136">
        <v>0.218</v>
      </c>
      <c r="F22" s="143">
        <v>2.9978096233411118</v>
      </c>
      <c r="G22" s="203">
        <v>0.25769137163390643</v>
      </c>
      <c r="H22" s="136">
        <v>2.4280253682839188</v>
      </c>
      <c r="I22" s="136">
        <v>0.31209288342328673</v>
      </c>
    </row>
    <row r="23" spans="1:9" x14ac:dyDescent="0.25">
      <c r="A23" s="104" t="s">
        <v>39</v>
      </c>
      <c r="B23" s="143">
        <v>92.664000000000001</v>
      </c>
      <c r="C23" s="136">
        <v>24.728000000000002</v>
      </c>
      <c r="D23" s="136">
        <v>61.433</v>
      </c>
      <c r="E23" s="136">
        <v>6.5030000000000001</v>
      </c>
      <c r="F23" s="143">
        <v>2.9776904582411885</v>
      </c>
      <c r="G23" s="203">
        <v>0.79461635210424875</v>
      </c>
      <c r="H23" s="136">
        <v>1.9741049158371204</v>
      </c>
      <c r="I23" s="136">
        <v>0.20896919029981922</v>
      </c>
    </row>
    <row r="24" spans="1:9" x14ac:dyDescent="0.25">
      <c r="A24" s="104" t="s">
        <v>65</v>
      </c>
      <c r="B24" s="143">
        <v>6.7279999999999998</v>
      </c>
      <c r="C24" s="136">
        <v>5.6280000000000001</v>
      </c>
      <c r="D24" s="136">
        <v>0.76400000000000001</v>
      </c>
      <c r="E24" s="136">
        <v>0.33500000000000002</v>
      </c>
      <c r="F24" s="143">
        <v>2.2826138592359841</v>
      </c>
      <c r="G24" s="203">
        <v>1.9096998364471711</v>
      </c>
      <c r="H24" s="136">
        <v>0.25924141347648166</v>
      </c>
      <c r="I24" s="136">
        <v>0.11367260931233161</v>
      </c>
    </row>
    <row r="25" spans="1:9" x14ac:dyDescent="0.25">
      <c r="A25" s="104" t="s">
        <v>49</v>
      </c>
      <c r="B25" s="143">
        <v>17</v>
      </c>
      <c r="C25" s="136">
        <v>1.2</v>
      </c>
      <c r="D25" s="136">
        <v>15.7</v>
      </c>
      <c r="E25" s="136">
        <v>0.1</v>
      </c>
      <c r="F25" s="143">
        <v>2.2356654392425037</v>
      </c>
      <c r="G25" s="203">
        <v>0.15781167806417673</v>
      </c>
      <c r="H25" s="136">
        <v>2.0647027880063127</v>
      </c>
      <c r="I25" s="136">
        <v>1.3150973172014732E-2</v>
      </c>
    </row>
    <row r="26" spans="1:9" x14ac:dyDescent="0.25">
      <c r="A26" s="104" t="s">
        <v>32</v>
      </c>
      <c r="B26" s="143">
        <v>56.088000000000001</v>
      </c>
      <c r="C26" s="136">
        <v>21.602</v>
      </c>
      <c r="D26" s="136">
        <v>34.15</v>
      </c>
      <c r="E26" s="136">
        <v>0.33600000000000002</v>
      </c>
      <c r="F26" s="143">
        <v>2.2281643823426474</v>
      </c>
      <c r="G26" s="203">
        <v>0.85816586413075646</v>
      </c>
      <c r="H26" s="136">
        <v>1.3566505073634541</v>
      </c>
      <c r="I26" s="136">
        <v>1.3348010848436915E-2</v>
      </c>
    </row>
    <row r="27" spans="1:9" x14ac:dyDescent="0.25">
      <c r="A27" s="104" t="s">
        <v>61</v>
      </c>
      <c r="B27" s="143">
        <v>3.1</v>
      </c>
      <c r="C27" s="136">
        <v>0.3</v>
      </c>
      <c r="D27" s="136">
        <v>2.8</v>
      </c>
      <c r="E27" s="136">
        <v>0</v>
      </c>
      <c r="F27" s="143">
        <v>2.1257628745799901</v>
      </c>
      <c r="G27" s="203">
        <v>0.20571898786257967</v>
      </c>
      <c r="H27" s="136">
        <v>1.9200438867174103</v>
      </c>
      <c r="I27" s="136">
        <v>0</v>
      </c>
    </row>
    <row r="28" spans="1:9" x14ac:dyDescent="0.25">
      <c r="A28" s="104" t="s">
        <v>51</v>
      </c>
      <c r="B28" s="143">
        <v>33.343000000000004</v>
      </c>
      <c r="C28" s="136">
        <v>15.295</v>
      </c>
      <c r="D28" s="136">
        <v>16.234999999999999</v>
      </c>
      <c r="E28" s="136">
        <v>1.8129999999999999</v>
      </c>
      <c r="F28" s="143">
        <v>2.1116529449018366</v>
      </c>
      <c r="G28" s="203">
        <v>0.96865104496516774</v>
      </c>
      <c r="H28" s="136">
        <v>1.0281823939202026</v>
      </c>
      <c r="I28" s="136">
        <v>0.11481950601646611</v>
      </c>
    </row>
    <row r="29" spans="1:9" x14ac:dyDescent="0.25">
      <c r="A29" s="104" t="s">
        <v>127</v>
      </c>
      <c r="B29" s="143">
        <v>4.67</v>
      </c>
      <c r="C29" s="136">
        <v>0.223</v>
      </c>
      <c r="D29" s="136">
        <v>3.0379999999999998</v>
      </c>
      <c r="E29" s="136">
        <v>1.409</v>
      </c>
      <c r="F29" s="143">
        <v>1.4664091815427127</v>
      </c>
      <c r="G29" s="203">
        <v>7.0023393465529979E-2</v>
      </c>
      <c r="H29" s="136">
        <v>0.95395098362457409</v>
      </c>
      <c r="I29" s="136">
        <v>0.44243480445260869</v>
      </c>
    </row>
    <row r="30" spans="1:9" x14ac:dyDescent="0.25">
      <c r="A30" s="104" t="s">
        <v>270</v>
      </c>
      <c r="B30" s="143">
        <v>2.67</v>
      </c>
      <c r="C30" s="136">
        <v>0</v>
      </c>
      <c r="D30" s="136">
        <v>2.04</v>
      </c>
      <c r="E30" s="136">
        <v>0.63</v>
      </c>
      <c r="F30" s="143">
        <v>0.91356698293648475</v>
      </c>
      <c r="G30" s="203">
        <v>0</v>
      </c>
      <c r="H30" s="136">
        <v>0.69800623415371865</v>
      </c>
      <c r="I30" s="136">
        <v>0.21556074878276604</v>
      </c>
    </row>
    <row r="31" spans="1:9" x14ac:dyDescent="0.25">
      <c r="A31" s="104" t="s">
        <v>126</v>
      </c>
      <c r="B31" s="143">
        <v>0.69499999999999995</v>
      </c>
      <c r="C31" s="136">
        <v>0</v>
      </c>
      <c r="D31" s="136">
        <v>0.66600000000000004</v>
      </c>
      <c r="E31" s="136">
        <v>2.9000000000000001E-2</v>
      </c>
      <c r="F31" s="143">
        <v>0.58104052235124948</v>
      </c>
      <c r="G31" s="203">
        <v>0</v>
      </c>
      <c r="H31" s="136">
        <v>0.55679566602292396</v>
      </c>
      <c r="I31" s="136">
        <v>2.4244856328325518E-2</v>
      </c>
    </row>
    <row r="32" spans="1:9" x14ac:dyDescent="0.25">
      <c r="A32" s="104" t="s">
        <v>273</v>
      </c>
      <c r="B32" s="143">
        <v>9.5000000000000001E-2</v>
      </c>
      <c r="C32" s="136">
        <v>0</v>
      </c>
      <c r="D32" s="136">
        <v>8.6999999999999994E-2</v>
      </c>
      <c r="E32" s="136">
        <v>8.0000000000000002E-3</v>
      </c>
      <c r="F32" s="143">
        <v>0.46504797336988446</v>
      </c>
      <c r="G32" s="203">
        <v>0</v>
      </c>
      <c r="H32" s="136">
        <v>0.42588603877031522</v>
      </c>
      <c r="I32" s="136">
        <v>3.9161934599569216E-2</v>
      </c>
    </row>
    <row r="33" spans="1:9" x14ac:dyDescent="0.25">
      <c r="F33" s="57"/>
    </row>
    <row r="34" spans="1:9" x14ac:dyDescent="0.25">
      <c r="A34" s="104" t="s">
        <v>292</v>
      </c>
      <c r="F34" s="57"/>
    </row>
    <row r="37" spans="1:9" ht="32.25" customHeight="1" x14ac:dyDescent="0.25">
      <c r="B37" s="342" t="s">
        <v>287</v>
      </c>
      <c r="C37" s="343"/>
      <c r="D37" s="343"/>
      <c r="E37" s="344"/>
      <c r="F37" s="342" t="s">
        <v>288</v>
      </c>
      <c r="G37" s="343"/>
      <c r="H37" s="343"/>
      <c r="I37" s="343"/>
    </row>
    <row r="38" spans="1:9" s="134" customFormat="1" ht="120" x14ac:dyDescent="0.25">
      <c r="A38" s="140"/>
      <c r="B38" s="202" t="s">
        <v>286</v>
      </c>
      <c r="C38" s="140" t="s">
        <v>277</v>
      </c>
      <c r="D38" s="140" t="s">
        <v>278</v>
      </c>
      <c r="E38" s="140" t="s">
        <v>279</v>
      </c>
      <c r="F38" s="202" t="s">
        <v>260</v>
      </c>
      <c r="G38" s="140" t="s">
        <v>275</v>
      </c>
      <c r="H38" s="140" t="s">
        <v>274</v>
      </c>
      <c r="I38" s="140" t="s">
        <v>276</v>
      </c>
    </row>
    <row r="39" spans="1:9" x14ac:dyDescent="0.25">
      <c r="A39" s="104" t="s">
        <v>273</v>
      </c>
      <c r="B39" s="143">
        <v>9.5000000000000001E-2</v>
      </c>
      <c r="C39" s="136">
        <v>0</v>
      </c>
      <c r="D39" s="136">
        <v>8.6999999999999994E-2</v>
      </c>
      <c r="E39" s="136">
        <v>8.0000000000000002E-3</v>
      </c>
      <c r="F39" s="143">
        <v>0.46504797336988446</v>
      </c>
      <c r="G39" s="203">
        <v>0</v>
      </c>
      <c r="H39" s="136">
        <v>0.42588603877031522</v>
      </c>
      <c r="I39" s="136">
        <v>3.9161934599569216E-2</v>
      </c>
    </row>
    <row r="40" spans="1:9" x14ac:dyDescent="0.25">
      <c r="A40" s="104" t="s">
        <v>272</v>
      </c>
      <c r="B40" s="143">
        <v>0.69499999999999995</v>
      </c>
      <c r="C40" s="136">
        <v>0</v>
      </c>
      <c r="D40" s="136">
        <v>0.66600000000000004</v>
      </c>
      <c r="E40" s="136">
        <v>2.9000000000000001E-2</v>
      </c>
      <c r="F40" s="143">
        <v>0.58104052235124948</v>
      </c>
      <c r="G40" s="203">
        <v>0</v>
      </c>
      <c r="H40" s="136">
        <v>0.55679566602292396</v>
      </c>
      <c r="I40" s="136">
        <v>2.4244856328325518E-2</v>
      </c>
    </row>
    <row r="41" spans="1:9" x14ac:dyDescent="0.25">
      <c r="A41" s="104" t="s">
        <v>270</v>
      </c>
      <c r="B41" s="143">
        <v>2.67</v>
      </c>
      <c r="C41" s="136">
        <v>0</v>
      </c>
      <c r="D41" s="136">
        <v>2.04</v>
      </c>
      <c r="E41" s="136">
        <v>0.63</v>
      </c>
      <c r="F41" s="143">
        <v>0.91356698293648475</v>
      </c>
      <c r="G41" s="203">
        <v>0</v>
      </c>
      <c r="H41" s="136">
        <v>0.69800623415371865</v>
      </c>
      <c r="I41" s="136">
        <v>0.21556074878276604</v>
      </c>
    </row>
    <row r="42" spans="1:9" x14ac:dyDescent="0.25">
      <c r="A42" s="104" t="s">
        <v>268</v>
      </c>
      <c r="B42" s="143">
        <v>4.67</v>
      </c>
      <c r="C42" s="136">
        <v>0.223</v>
      </c>
      <c r="D42" s="136">
        <v>3.0379999999999998</v>
      </c>
      <c r="E42" s="136">
        <v>1.409</v>
      </c>
      <c r="F42" s="143">
        <v>1.4664091815427127</v>
      </c>
      <c r="G42" s="203">
        <v>7.0023393465529979E-2</v>
      </c>
      <c r="H42" s="136">
        <v>0.95395098362457409</v>
      </c>
      <c r="I42" s="136">
        <v>0.44243480445260869</v>
      </c>
    </row>
    <row r="43" spans="1:9" x14ac:dyDescent="0.25">
      <c r="A43" s="104" t="s">
        <v>51</v>
      </c>
      <c r="B43" s="143">
        <v>33.343000000000004</v>
      </c>
      <c r="C43" s="136">
        <v>15.295</v>
      </c>
      <c r="D43" s="136">
        <v>16.234999999999999</v>
      </c>
      <c r="E43" s="136">
        <v>1.8129999999999999</v>
      </c>
      <c r="F43" s="143">
        <v>2.1116529449018366</v>
      </c>
      <c r="G43" s="203">
        <v>0.96865104496516774</v>
      </c>
      <c r="H43" s="136">
        <v>1.0281823939202026</v>
      </c>
      <c r="I43" s="136">
        <v>0.11481950601646611</v>
      </c>
    </row>
    <row r="44" spans="1:9" x14ac:dyDescent="0.25">
      <c r="A44" s="104" t="s">
        <v>269</v>
      </c>
      <c r="B44" s="143">
        <v>3.1</v>
      </c>
      <c r="C44" s="136">
        <v>0.3</v>
      </c>
      <c r="D44" s="136">
        <v>2.8</v>
      </c>
      <c r="E44" s="136">
        <v>0</v>
      </c>
      <c r="F44" s="143">
        <v>2.1257628745799901</v>
      </c>
      <c r="G44" s="203">
        <v>0.20571898786257967</v>
      </c>
      <c r="H44" s="136">
        <v>1.9200438867174103</v>
      </c>
      <c r="I44" s="136">
        <v>0</v>
      </c>
    </row>
    <row r="45" spans="1:9" x14ac:dyDescent="0.25">
      <c r="A45" s="104" t="s">
        <v>131</v>
      </c>
      <c r="B45" s="143">
        <v>56.088000000000001</v>
      </c>
      <c r="C45" s="136">
        <v>21.602</v>
      </c>
      <c r="D45" s="136">
        <v>34.15</v>
      </c>
      <c r="E45" s="136">
        <v>0.33600000000000002</v>
      </c>
      <c r="F45" s="143">
        <v>2.2281643823426474</v>
      </c>
      <c r="G45" s="203">
        <v>0.85816586413075646</v>
      </c>
      <c r="H45" s="136">
        <v>1.3566505073634541</v>
      </c>
      <c r="I45" s="136">
        <v>1.3348010848436915E-2</v>
      </c>
    </row>
    <row r="46" spans="1:9" x14ac:dyDescent="0.25">
      <c r="A46" s="104" t="s">
        <v>156</v>
      </c>
      <c r="B46" s="143">
        <v>17</v>
      </c>
      <c r="C46" s="136">
        <v>1.2</v>
      </c>
      <c r="D46" s="136">
        <v>15.7</v>
      </c>
      <c r="E46" s="136">
        <v>0.1</v>
      </c>
      <c r="F46" s="143">
        <v>2.2356654392425037</v>
      </c>
      <c r="G46" s="203">
        <v>0.15781167806417673</v>
      </c>
      <c r="H46" s="136">
        <v>2.0647027880063127</v>
      </c>
      <c r="I46" s="136">
        <v>1.3150973172014732E-2</v>
      </c>
    </row>
    <row r="47" spans="1:9" x14ac:dyDescent="0.25">
      <c r="A47" s="104" t="s">
        <v>65</v>
      </c>
      <c r="B47" s="143">
        <v>6.7279999999999998</v>
      </c>
      <c r="C47" s="136">
        <v>5.6280000000000001</v>
      </c>
      <c r="D47" s="136">
        <v>0.76400000000000001</v>
      </c>
      <c r="E47" s="136">
        <v>0.33500000000000002</v>
      </c>
      <c r="F47" s="143">
        <v>2.2826138592359841</v>
      </c>
      <c r="G47" s="203">
        <v>1.9096998364471711</v>
      </c>
      <c r="H47" s="136">
        <v>0.25924141347648166</v>
      </c>
      <c r="I47" s="136">
        <v>0.11367260931233161</v>
      </c>
    </row>
    <row r="48" spans="1:9" x14ac:dyDescent="0.25">
      <c r="A48" s="104" t="s">
        <v>135</v>
      </c>
      <c r="B48" s="143">
        <v>92.664000000000001</v>
      </c>
      <c r="C48" s="136">
        <v>24.728000000000002</v>
      </c>
      <c r="D48" s="136">
        <v>61.433</v>
      </c>
      <c r="E48" s="136">
        <v>6.5030000000000001</v>
      </c>
      <c r="F48" s="143">
        <v>2.9776904582411885</v>
      </c>
      <c r="G48" s="203">
        <v>0.79461635210424875</v>
      </c>
      <c r="H48" s="136">
        <v>1.9741049158371204</v>
      </c>
      <c r="I48" s="136">
        <v>0.20896919029981922</v>
      </c>
    </row>
    <row r="49" spans="1:13" x14ac:dyDescent="0.25">
      <c r="A49" s="104" t="s">
        <v>271</v>
      </c>
      <c r="B49" s="143">
        <v>2.0939999999999999</v>
      </c>
      <c r="C49" s="136">
        <v>0.18</v>
      </c>
      <c r="D49" s="136">
        <v>1.696</v>
      </c>
      <c r="E49" s="136">
        <v>0.218</v>
      </c>
      <c r="F49" s="143">
        <v>2.9978096233411118</v>
      </c>
      <c r="G49" s="203">
        <v>0.25769137163390643</v>
      </c>
      <c r="H49" s="136">
        <v>2.4280253682839188</v>
      </c>
      <c r="I49" s="136">
        <v>0.31209288342328673</v>
      </c>
    </row>
    <row r="50" spans="1:13" x14ac:dyDescent="0.25">
      <c r="A50" s="104" t="s">
        <v>265</v>
      </c>
      <c r="B50" s="143">
        <v>41.412999999999997</v>
      </c>
      <c r="C50" s="136">
        <v>33.694000000000003</v>
      </c>
      <c r="D50" s="136">
        <v>5.1139999999999999</v>
      </c>
      <c r="E50" s="136">
        <v>2.581</v>
      </c>
      <c r="F50" s="143">
        <v>3.020799425457656</v>
      </c>
      <c r="G50" s="203">
        <v>2.459175525897467</v>
      </c>
      <c r="H50" s="136">
        <v>0.373248164048188</v>
      </c>
      <c r="I50" s="136">
        <v>0.18837573551200101</v>
      </c>
    </row>
    <row r="51" spans="1:13" x14ac:dyDescent="0.25">
      <c r="A51" s="104" t="s">
        <v>123</v>
      </c>
      <c r="B51" s="143">
        <v>3.0790000000000002</v>
      </c>
      <c r="C51" s="136">
        <v>2.573</v>
      </c>
      <c r="D51" s="136">
        <v>0.312</v>
      </c>
      <c r="E51" s="136">
        <v>0.193</v>
      </c>
      <c r="F51" s="143">
        <v>3.0431859527010992</v>
      </c>
      <c r="G51" s="203">
        <v>2.5438978090643043</v>
      </c>
      <c r="H51" s="136">
        <v>0.30847109072213869</v>
      </c>
      <c r="I51" s="136">
        <v>0.19081705291465631</v>
      </c>
    </row>
    <row r="52" spans="1:13" x14ac:dyDescent="0.25">
      <c r="A52" s="104" t="s">
        <v>267</v>
      </c>
      <c r="B52" s="143">
        <v>10.586</v>
      </c>
      <c r="C52" s="136">
        <v>5.7910000000000004</v>
      </c>
      <c r="D52" s="136">
        <v>4.4249999999999998</v>
      </c>
      <c r="E52" s="136">
        <v>0.37</v>
      </c>
      <c r="F52" s="143">
        <v>3.1369179025973062</v>
      </c>
      <c r="G52" s="203">
        <v>1.7160298104988667</v>
      </c>
      <c r="H52" s="136">
        <v>1.3112470922910524</v>
      </c>
      <c r="I52" s="136">
        <v>0.10964099980738744</v>
      </c>
    </row>
    <row r="53" spans="1:13" x14ac:dyDescent="0.25">
      <c r="A53" s="104" t="s">
        <v>66</v>
      </c>
      <c r="B53" s="143">
        <v>6.4859999999999998</v>
      </c>
      <c r="C53" s="136">
        <v>3.9E-2</v>
      </c>
      <c r="D53" s="136">
        <v>6.3959999999999999</v>
      </c>
      <c r="E53" s="136">
        <v>5.0999999999999997E-2</v>
      </c>
      <c r="F53" s="143">
        <v>3.4141154672169112</v>
      </c>
      <c r="G53" s="203">
        <v>2.0528908914810292E-2</v>
      </c>
      <c r="H53" s="136">
        <v>3.3667410620288876</v>
      </c>
      <c r="I53" s="136">
        <v>2.6845496273213459E-2</v>
      </c>
    </row>
    <row r="54" spans="1:13" x14ac:dyDescent="0.25">
      <c r="A54" s="104" t="s">
        <v>263</v>
      </c>
      <c r="B54" s="143">
        <v>162.09200000000001</v>
      </c>
      <c r="C54" s="136">
        <v>52.296999999999997</v>
      </c>
      <c r="D54" s="136">
        <v>109.795</v>
      </c>
      <c r="E54" s="136">
        <v>0</v>
      </c>
      <c r="F54" s="143">
        <v>3.5223623461959868</v>
      </c>
      <c r="G54" s="203">
        <v>1.1364471017632671</v>
      </c>
      <c r="H54" s="136">
        <v>2.3859152444327196</v>
      </c>
      <c r="I54" s="136">
        <v>0</v>
      </c>
    </row>
    <row r="55" spans="1:13" x14ac:dyDescent="0.25">
      <c r="A55" s="104" t="s">
        <v>262</v>
      </c>
      <c r="B55" s="143">
        <v>236.4</v>
      </c>
      <c r="C55" s="136">
        <v>92.6</v>
      </c>
      <c r="D55" s="136">
        <v>125.1</v>
      </c>
      <c r="E55" s="136">
        <v>18.7</v>
      </c>
      <c r="F55" s="143">
        <v>3.8220397501834626</v>
      </c>
      <c r="G55" s="203">
        <v>1.4971272456302396</v>
      </c>
      <c r="H55" s="136">
        <v>2.0225768728762739</v>
      </c>
      <c r="I55" s="136">
        <v>0.30233563167694905</v>
      </c>
    </row>
    <row r="56" spans="1:13" x14ac:dyDescent="0.25">
      <c r="A56" s="104" t="s">
        <v>266</v>
      </c>
      <c r="B56" s="143">
        <v>40.173999999999999</v>
      </c>
      <c r="C56" s="136">
        <v>8.0519999999999996</v>
      </c>
      <c r="D56" s="136">
        <v>30.954000000000001</v>
      </c>
      <c r="E56" s="136">
        <v>1.1679999999999999</v>
      </c>
      <c r="F56" s="143">
        <v>3.8631000575032068</v>
      </c>
      <c r="G56" s="203">
        <v>0.7742739498933594</v>
      </c>
      <c r="H56" s="136">
        <v>2.9765121516392261</v>
      </c>
      <c r="I56" s="136">
        <v>0.11231395597062144</v>
      </c>
    </row>
    <row r="57" spans="1:13" x14ac:dyDescent="0.25">
      <c r="A57" s="104" t="s">
        <v>33</v>
      </c>
      <c r="B57" s="143">
        <v>78.355000000000004</v>
      </c>
      <c r="C57" s="136">
        <v>17.334</v>
      </c>
      <c r="D57" s="136">
        <v>49.341000000000001</v>
      </c>
      <c r="E57" s="136">
        <v>11.68</v>
      </c>
      <c r="F57" s="143">
        <v>3.9146085266573576</v>
      </c>
      <c r="G57" s="203">
        <v>0.86600503096265247</v>
      </c>
      <c r="H57" s="136">
        <v>2.4650717798966331</v>
      </c>
      <c r="I57" s="136">
        <v>0.58353171579807206</v>
      </c>
    </row>
    <row r="58" spans="1:13" x14ac:dyDescent="0.25">
      <c r="A58" s="104" t="s">
        <v>139</v>
      </c>
      <c r="B58" s="143">
        <v>1060.2</v>
      </c>
      <c r="C58" s="136">
        <v>275.10000000000002</v>
      </c>
      <c r="D58" s="136">
        <v>768.5</v>
      </c>
      <c r="E58" s="136">
        <v>16.600000000000001</v>
      </c>
      <c r="F58" s="143">
        <v>4.2214092100780585</v>
      </c>
      <c r="G58" s="203">
        <v>1.0953684905607188</v>
      </c>
      <c r="H58" s="136">
        <v>3.0599443293199289</v>
      </c>
      <c r="I58" s="136">
        <v>6.609639019741162E-2</v>
      </c>
    </row>
    <row r="59" spans="1:13" x14ac:dyDescent="0.25">
      <c r="A59" s="104" t="s">
        <v>138</v>
      </c>
      <c r="B59" s="143">
        <v>159.35400000000001</v>
      </c>
      <c r="C59" s="136">
        <v>35.463999999999999</v>
      </c>
      <c r="D59" s="136">
        <v>110.331</v>
      </c>
      <c r="E59" s="136">
        <v>13.56</v>
      </c>
      <c r="F59" s="143">
        <v>4.4492125824865401</v>
      </c>
      <c r="G59" s="203">
        <v>0.99015954959243579</v>
      </c>
      <c r="H59" s="136">
        <v>3.0804560474307201</v>
      </c>
      <c r="I59" s="136">
        <v>0.3785969854633835</v>
      </c>
    </row>
    <row r="60" spans="1:13" x14ac:dyDescent="0.25">
      <c r="A60" s="104" t="s">
        <v>140</v>
      </c>
      <c r="B60" s="143">
        <v>117.387</v>
      </c>
      <c r="C60" s="136">
        <v>29.797000000000001</v>
      </c>
      <c r="D60" s="136">
        <v>76.989999999999995</v>
      </c>
      <c r="E60" s="136">
        <v>10.6</v>
      </c>
      <c r="F60" s="143">
        <v>4.7456375928463101</v>
      </c>
      <c r="G60" s="203">
        <v>1.2046117828553546</v>
      </c>
      <c r="H60" s="136">
        <v>3.1124965990547286</v>
      </c>
      <c r="I60" s="136">
        <v>0.42852921093622715</v>
      </c>
    </row>
    <row r="61" spans="1:13" x14ac:dyDescent="0.25">
      <c r="A61" s="104" t="s">
        <v>137</v>
      </c>
      <c r="B61" s="143">
        <v>543.84</v>
      </c>
      <c r="C61" s="136">
        <v>214.946</v>
      </c>
      <c r="D61" s="136">
        <v>294.73399999999998</v>
      </c>
      <c r="E61" s="136">
        <v>34.159999999999997</v>
      </c>
      <c r="F61" s="143">
        <v>4.9256666686592503</v>
      </c>
      <c r="G61" s="203">
        <v>1.9468085241277422</v>
      </c>
      <c r="H61" s="136">
        <v>2.6694642540464395</v>
      </c>
      <c r="I61" s="136">
        <v>0.3093938904850691</v>
      </c>
    </row>
    <row r="62" spans="1:13" x14ac:dyDescent="0.25">
      <c r="A62" s="104" t="s">
        <v>125</v>
      </c>
      <c r="B62" s="143">
        <v>2.008</v>
      </c>
      <c r="C62" s="136">
        <v>0.14299999999999999</v>
      </c>
      <c r="D62" s="136">
        <v>1.147</v>
      </c>
      <c r="E62" s="136">
        <v>0.71699999999999997</v>
      </c>
      <c r="F62" s="143">
        <v>6.1112633598246093</v>
      </c>
      <c r="G62" s="203">
        <v>0.43543132060534079</v>
      </c>
      <c r="H62" s="136">
        <v>3.4925854876526294</v>
      </c>
      <c r="I62" s="136">
        <v>2.183246551566639</v>
      </c>
    </row>
    <row r="63" spans="1:13" x14ac:dyDescent="0.25">
      <c r="A63" s="104" t="s">
        <v>264</v>
      </c>
      <c r="B63" s="143">
        <v>45.32</v>
      </c>
      <c r="C63" s="136">
        <v>16.239999999999998</v>
      </c>
      <c r="D63" s="136">
        <v>23.33</v>
      </c>
      <c r="E63" s="136">
        <v>5.75</v>
      </c>
      <c r="F63" s="143">
        <v>6.1917643522693107</v>
      </c>
      <c r="G63" s="203">
        <v>2.2187611006366641</v>
      </c>
      <c r="H63" s="136">
        <v>3.1874197338579657</v>
      </c>
      <c r="I63" s="136">
        <v>0.78558351777468083</v>
      </c>
    </row>
    <row r="64" spans="1:13" x14ac:dyDescent="0.25">
      <c r="A64" s="104" t="s">
        <v>133</v>
      </c>
      <c r="B64" s="143">
        <v>0</v>
      </c>
      <c r="C64" s="136">
        <v>0</v>
      </c>
      <c r="D64" s="136">
        <v>8.2230000000000008</v>
      </c>
      <c r="E64" s="136">
        <v>0</v>
      </c>
      <c r="F64" s="143">
        <v>6.7057010283216592</v>
      </c>
      <c r="G64" s="203">
        <v>0</v>
      </c>
      <c r="H64" s="136">
        <v>6.7057010283216592</v>
      </c>
      <c r="I64" s="136">
        <v>0</v>
      </c>
      <c r="M64" s="106"/>
    </row>
    <row r="65" spans="1:9" x14ac:dyDescent="0.25">
      <c r="A65" s="104" t="s">
        <v>261</v>
      </c>
      <c r="B65" s="143">
        <v>245.619</v>
      </c>
      <c r="C65" s="136">
        <v>43.463999999999999</v>
      </c>
      <c r="D65" s="136">
        <v>200.035</v>
      </c>
      <c r="E65" s="136">
        <v>2.121</v>
      </c>
      <c r="F65" s="143">
        <v>9.8660321214419273</v>
      </c>
      <c r="G65" s="203">
        <v>1.7458562825761421</v>
      </c>
      <c r="H65" s="136">
        <v>8.0349797875280355</v>
      </c>
      <c r="I65" s="136">
        <v>8.5196051337750725E-2</v>
      </c>
    </row>
    <row r="66" spans="1:9" x14ac:dyDescent="0.25">
      <c r="F66" s="57"/>
    </row>
    <row r="67" spans="1:9" x14ac:dyDescent="0.25">
      <c r="A67" s="104" t="s">
        <v>434</v>
      </c>
      <c r="F67" s="57"/>
    </row>
    <row r="68" spans="1:9" x14ac:dyDescent="0.25">
      <c r="A68" s="104" t="s">
        <v>433</v>
      </c>
      <c r="F68" s="57"/>
    </row>
    <row r="69" spans="1:9" x14ac:dyDescent="0.25">
      <c r="F69" s="57"/>
    </row>
    <row r="70" spans="1:9" x14ac:dyDescent="0.25">
      <c r="F70" s="57"/>
    </row>
    <row r="71" spans="1:9" x14ac:dyDescent="0.25">
      <c r="F71" s="57"/>
    </row>
    <row r="72" spans="1:9" x14ac:dyDescent="0.25">
      <c r="F72" s="57"/>
    </row>
    <row r="73" spans="1:9" x14ac:dyDescent="0.25">
      <c r="F73" s="57"/>
    </row>
    <row r="74" spans="1:9" x14ac:dyDescent="0.25">
      <c r="F74" s="57"/>
    </row>
    <row r="75" spans="1:9" x14ac:dyDescent="0.25">
      <c r="F75" s="57"/>
    </row>
    <row r="76" spans="1:9" x14ac:dyDescent="0.25">
      <c r="F76" s="57"/>
    </row>
    <row r="77" spans="1:9" x14ac:dyDescent="0.25">
      <c r="F77" s="57"/>
    </row>
    <row r="78" spans="1:9" x14ac:dyDescent="0.25">
      <c r="F78" s="57"/>
    </row>
    <row r="79" spans="1:9" x14ac:dyDescent="0.25">
      <c r="F79" s="57"/>
    </row>
    <row r="80" spans="1:9" x14ac:dyDescent="0.25">
      <c r="F80" s="57"/>
    </row>
    <row r="81" spans="6:6" x14ac:dyDescent="0.25">
      <c r="F81" s="57"/>
    </row>
    <row r="82" spans="6:6" x14ac:dyDescent="0.25">
      <c r="F82" s="57"/>
    </row>
    <row r="83" spans="6:6" x14ac:dyDescent="0.25">
      <c r="F83" s="57"/>
    </row>
    <row r="84" spans="6:6" x14ac:dyDescent="0.25">
      <c r="F84" s="57"/>
    </row>
    <row r="85" spans="6:6" x14ac:dyDescent="0.25">
      <c r="F85" s="57"/>
    </row>
    <row r="86" spans="6:6" x14ac:dyDescent="0.25">
      <c r="F86" s="57"/>
    </row>
    <row r="87" spans="6:6" x14ac:dyDescent="0.25">
      <c r="F87" s="57"/>
    </row>
    <row r="88" spans="6:6" x14ac:dyDescent="0.25">
      <c r="F88" s="57"/>
    </row>
    <row r="89" spans="6:6" x14ac:dyDescent="0.25">
      <c r="F89" s="57"/>
    </row>
    <row r="90" spans="6:6" x14ac:dyDescent="0.25">
      <c r="F90" s="57"/>
    </row>
    <row r="91" spans="6:6" x14ac:dyDescent="0.25">
      <c r="F91" s="57"/>
    </row>
    <row r="92" spans="6:6" x14ac:dyDescent="0.25">
      <c r="F92" s="57"/>
    </row>
    <row r="93" spans="6:6" x14ac:dyDescent="0.25">
      <c r="F93" s="57"/>
    </row>
    <row r="94" spans="6:6" x14ac:dyDescent="0.25">
      <c r="F94" s="57"/>
    </row>
    <row r="95" spans="6:6" x14ac:dyDescent="0.25">
      <c r="F95" s="57"/>
    </row>
    <row r="96" spans="6:6" x14ac:dyDescent="0.25">
      <c r="F96" s="57"/>
    </row>
    <row r="97" spans="6:6" x14ac:dyDescent="0.25">
      <c r="F97" s="57"/>
    </row>
    <row r="98" spans="6:6" x14ac:dyDescent="0.25">
      <c r="F98" s="57"/>
    </row>
    <row r="99" spans="6:6" x14ac:dyDescent="0.25">
      <c r="F99" s="57"/>
    </row>
    <row r="100" spans="6:6" x14ac:dyDescent="0.25">
      <c r="F100" s="57"/>
    </row>
    <row r="101" spans="6:6" x14ac:dyDescent="0.25">
      <c r="F101" s="57"/>
    </row>
    <row r="102" spans="6:6" x14ac:dyDescent="0.25">
      <c r="F102" s="57"/>
    </row>
    <row r="103" spans="6:6" x14ac:dyDescent="0.25">
      <c r="F103" s="57"/>
    </row>
    <row r="104" spans="6:6" x14ac:dyDescent="0.25">
      <c r="F104" s="57"/>
    </row>
    <row r="105" spans="6:6" x14ac:dyDescent="0.25">
      <c r="F105" s="57"/>
    </row>
    <row r="106" spans="6:6" x14ac:dyDescent="0.25">
      <c r="F106" s="57"/>
    </row>
    <row r="107" spans="6:6" x14ac:dyDescent="0.25">
      <c r="F107" s="57"/>
    </row>
    <row r="108" spans="6:6" x14ac:dyDescent="0.25">
      <c r="F108" s="57"/>
    </row>
    <row r="109" spans="6:6" x14ac:dyDescent="0.25">
      <c r="F109" s="57"/>
    </row>
    <row r="110" spans="6:6" x14ac:dyDescent="0.25">
      <c r="F110" s="57"/>
    </row>
    <row r="111" spans="6:6" x14ac:dyDescent="0.25">
      <c r="F111" s="57"/>
    </row>
    <row r="112" spans="6:6" x14ac:dyDescent="0.25">
      <c r="F112" s="57"/>
    </row>
    <row r="113" spans="6:6" x14ac:dyDescent="0.25">
      <c r="F113" s="57"/>
    </row>
    <row r="114" spans="6:6" x14ac:dyDescent="0.25">
      <c r="F114" s="57"/>
    </row>
    <row r="115" spans="6:6" x14ac:dyDescent="0.25">
      <c r="F115" s="57"/>
    </row>
    <row r="116" spans="6:6" x14ac:dyDescent="0.25">
      <c r="F116" s="57"/>
    </row>
    <row r="117" spans="6:6" x14ac:dyDescent="0.25">
      <c r="F117" s="57"/>
    </row>
    <row r="118" spans="6:6" x14ac:dyDescent="0.25">
      <c r="F118" s="57"/>
    </row>
    <row r="119" spans="6:6" x14ac:dyDescent="0.25">
      <c r="F119" s="57"/>
    </row>
    <row r="120" spans="6:6" x14ac:dyDescent="0.25">
      <c r="F120" s="57"/>
    </row>
    <row r="121" spans="6:6" x14ac:dyDescent="0.25">
      <c r="F121" s="57"/>
    </row>
    <row r="122" spans="6:6" x14ac:dyDescent="0.25">
      <c r="F122" s="57"/>
    </row>
    <row r="123" spans="6:6" x14ac:dyDescent="0.25">
      <c r="F123" s="57"/>
    </row>
    <row r="124" spans="6:6" x14ac:dyDescent="0.25">
      <c r="F124" s="57"/>
    </row>
    <row r="125" spans="6:6" x14ac:dyDescent="0.25">
      <c r="F125" s="57"/>
    </row>
    <row r="126" spans="6:6" x14ac:dyDescent="0.25">
      <c r="F126" s="57"/>
    </row>
    <row r="127" spans="6:6" x14ac:dyDescent="0.25">
      <c r="F127" s="57"/>
    </row>
    <row r="128" spans="6:6" x14ac:dyDescent="0.25">
      <c r="F128" s="57"/>
    </row>
    <row r="129" spans="6:6" x14ac:dyDescent="0.25">
      <c r="F129" s="57"/>
    </row>
    <row r="130" spans="6:6" x14ac:dyDescent="0.25">
      <c r="F130" s="57"/>
    </row>
    <row r="131" spans="6:6" x14ac:dyDescent="0.25">
      <c r="F131" s="57"/>
    </row>
    <row r="132" spans="6:6" x14ac:dyDescent="0.25">
      <c r="F132" s="57"/>
    </row>
  </sheetData>
  <sortState ref="A5:I31">
    <sortCondition descending="1" ref="F5:F31"/>
  </sortState>
  <mergeCells count="4">
    <mergeCell ref="B37:E37"/>
    <mergeCell ref="F37:I37"/>
    <mergeCell ref="B4:E4"/>
    <mergeCell ref="F4:I4"/>
  </mergeCell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S36"/>
  <sheetViews>
    <sheetView workbookViewId="0"/>
  </sheetViews>
  <sheetFormatPr baseColWidth="10" defaultColWidth="8.85546875" defaultRowHeight="11.25" x14ac:dyDescent="0.2"/>
  <cols>
    <col min="1" max="1" width="9.140625" style="1" customWidth="1"/>
    <col min="2" max="2" width="23.85546875" style="1" customWidth="1"/>
    <col min="3" max="3" width="11.140625" style="1" customWidth="1"/>
    <col min="4" max="4" width="10.85546875" style="1" customWidth="1"/>
    <col min="5" max="5" width="11" style="1" customWidth="1"/>
    <col min="6" max="6" width="10.85546875" style="1" customWidth="1"/>
    <col min="7" max="7" width="10.28515625" style="1" customWidth="1"/>
    <col min="8" max="8" width="11.5703125" style="1" customWidth="1"/>
    <col min="9" max="10" width="8.85546875" style="1"/>
    <col min="11" max="11" width="9.85546875" style="1" bestFit="1" customWidth="1"/>
    <col min="12" max="16384" width="8.85546875" style="1"/>
  </cols>
  <sheetData>
    <row r="1" spans="1:8" s="58" customFormat="1" x14ac:dyDescent="0.2">
      <c r="A1" s="58" t="s">
        <v>95</v>
      </c>
      <c r="B1" s="58" t="s">
        <v>115</v>
      </c>
    </row>
    <row r="2" spans="1:8" x14ac:dyDescent="0.2">
      <c r="A2" s="58" t="s">
        <v>439</v>
      </c>
      <c r="B2" s="368" t="s">
        <v>440</v>
      </c>
    </row>
    <row r="3" spans="1:8" x14ac:dyDescent="0.2">
      <c r="A3" s="2"/>
      <c r="B3" s="2"/>
      <c r="C3" s="2"/>
      <c r="D3" s="2"/>
      <c r="E3" s="2"/>
      <c r="F3" s="2"/>
      <c r="G3" s="2"/>
    </row>
    <row r="4" spans="1:8" x14ac:dyDescent="0.2">
      <c r="A4" s="350" t="s">
        <v>6</v>
      </c>
      <c r="B4" s="351"/>
      <c r="C4" s="59"/>
      <c r="D4" s="60" t="s">
        <v>116</v>
      </c>
      <c r="E4" s="61"/>
      <c r="F4" s="354" t="s">
        <v>71</v>
      </c>
      <c r="G4" s="329"/>
    </row>
    <row r="5" spans="1:8" ht="33.75" x14ac:dyDescent="0.2">
      <c r="A5" s="352"/>
      <c r="B5" s="353"/>
      <c r="C5" s="62" t="s">
        <v>72</v>
      </c>
      <c r="D5" s="62" t="s">
        <v>73</v>
      </c>
      <c r="E5" s="63" t="s">
        <v>74</v>
      </c>
      <c r="F5" s="64" t="s">
        <v>2</v>
      </c>
      <c r="G5" s="65" t="s">
        <v>75</v>
      </c>
    </row>
    <row r="6" spans="1:8" x14ac:dyDescent="0.2">
      <c r="A6" s="348" t="s">
        <v>1</v>
      </c>
      <c r="B6" s="349"/>
      <c r="C6" s="66">
        <v>24730</v>
      </c>
      <c r="D6" s="67">
        <v>16460</v>
      </c>
      <c r="E6" s="68">
        <v>8270</v>
      </c>
      <c r="F6" s="67">
        <v>16062</v>
      </c>
      <c r="G6" s="69">
        <v>11375</v>
      </c>
      <c r="H6" s="70"/>
    </row>
    <row r="7" spans="1:8" x14ac:dyDescent="0.2">
      <c r="A7" s="3" t="s">
        <v>293</v>
      </c>
      <c r="B7" s="71"/>
      <c r="C7" s="66">
        <v>10939</v>
      </c>
      <c r="D7" s="66">
        <v>7666</v>
      </c>
      <c r="E7" s="72">
        <v>3273</v>
      </c>
      <c r="F7" s="66">
        <v>8649.9</v>
      </c>
      <c r="G7" s="27">
        <v>6274.4</v>
      </c>
      <c r="H7" s="70"/>
    </row>
    <row r="8" spans="1:8" s="6" customFormat="1" x14ac:dyDescent="0.2">
      <c r="A8" s="73" t="s">
        <v>76</v>
      </c>
      <c r="B8" s="74" t="s">
        <v>77</v>
      </c>
      <c r="C8" s="75">
        <v>2942</v>
      </c>
      <c r="D8" s="76">
        <v>2170</v>
      </c>
      <c r="E8" s="77">
        <v>772</v>
      </c>
      <c r="F8" s="76">
        <v>2562</v>
      </c>
      <c r="G8" s="78">
        <v>1957</v>
      </c>
      <c r="H8" s="70"/>
    </row>
    <row r="9" spans="1:8" s="6" customFormat="1" x14ac:dyDescent="0.2">
      <c r="A9" s="79"/>
      <c r="B9" s="74" t="s">
        <v>78</v>
      </c>
      <c r="C9" s="75">
        <v>7997</v>
      </c>
      <c r="D9" s="76">
        <v>5496</v>
      </c>
      <c r="E9" s="77">
        <v>2501</v>
      </c>
      <c r="F9" s="76">
        <v>6087.9</v>
      </c>
      <c r="G9" s="78">
        <v>4317.3999999999996</v>
      </c>
      <c r="H9" s="70"/>
    </row>
    <row r="10" spans="1:8" s="6" customFormat="1" x14ac:dyDescent="0.2">
      <c r="A10" s="322" t="s">
        <v>79</v>
      </c>
      <c r="B10" s="355"/>
      <c r="C10" s="66">
        <v>25505</v>
      </c>
      <c r="D10" s="72">
        <v>19071</v>
      </c>
      <c r="E10" s="72">
        <v>6434</v>
      </c>
      <c r="F10" s="66">
        <v>10247</v>
      </c>
      <c r="G10" s="27">
        <v>8530</v>
      </c>
      <c r="H10" s="70"/>
    </row>
    <row r="11" spans="1:8" s="6" customFormat="1" x14ac:dyDescent="0.2">
      <c r="A11" s="3" t="s">
        <v>17</v>
      </c>
      <c r="B11" s="83"/>
      <c r="C11" s="66">
        <v>4911</v>
      </c>
      <c r="D11" s="66">
        <v>3550</v>
      </c>
      <c r="E11" s="66">
        <v>1361</v>
      </c>
      <c r="F11" s="66">
        <v>2748.1</v>
      </c>
      <c r="G11" s="88">
        <v>1661.6</v>
      </c>
      <c r="H11" s="70"/>
    </row>
    <row r="12" spans="1:8" s="6" customFormat="1" x14ac:dyDescent="0.2">
      <c r="A12" s="73" t="s">
        <v>76</v>
      </c>
      <c r="B12" s="84" t="s">
        <v>19</v>
      </c>
      <c r="C12" s="75">
        <v>3771</v>
      </c>
      <c r="D12" s="76">
        <v>2830</v>
      </c>
      <c r="E12" s="77">
        <v>941</v>
      </c>
      <c r="F12" s="80">
        <v>2166</v>
      </c>
      <c r="G12" s="81">
        <v>1325</v>
      </c>
      <c r="H12" s="70"/>
    </row>
    <row r="13" spans="1:8" x14ac:dyDescent="0.2">
      <c r="B13" s="83" t="s">
        <v>20</v>
      </c>
      <c r="C13" s="75"/>
      <c r="D13" s="76"/>
      <c r="E13" s="77"/>
      <c r="F13" s="80"/>
      <c r="G13" s="81"/>
      <c r="H13" s="70"/>
    </row>
    <row r="14" spans="1:8" x14ac:dyDescent="0.2">
      <c r="B14" s="83" t="s">
        <v>451</v>
      </c>
      <c r="C14" s="75">
        <v>1140</v>
      </c>
      <c r="D14" s="76">
        <v>720</v>
      </c>
      <c r="E14" s="77">
        <v>420</v>
      </c>
      <c r="F14" s="80">
        <v>582.1</v>
      </c>
      <c r="G14" s="81">
        <v>336.6</v>
      </c>
      <c r="H14" s="70"/>
    </row>
    <row r="15" spans="1:8" x14ac:dyDescent="0.2">
      <c r="A15" s="3" t="s">
        <v>2</v>
      </c>
      <c r="B15" s="71"/>
      <c r="C15" s="67">
        <v>66085</v>
      </c>
      <c r="D15" s="67">
        <v>46747</v>
      </c>
      <c r="E15" s="67">
        <v>19338</v>
      </c>
      <c r="F15" s="67">
        <v>37707</v>
      </c>
      <c r="G15" s="85">
        <v>27841</v>
      </c>
      <c r="H15" s="70"/>
    </row>
    <row r="16" spans="1:8" x14ac:dyDescent="0.2">
      <c r="A16" s="3"/>
      <c r="B16" s="3"/>
      <c r="C16" s="69"/>
      <c r="D16" s="69"/>
      <c r="E16" s="69"/>
      <c r="F16" s="69"/>
      <c r="G16" s="69"/>
      <c r="H16" s="70"/>
    </row>
    <row r="17" spans="1:19" x14ac:dyDescent="0.2">
      <c r="A17" s="2" t="s">
        <v>294</v>
      </c>
      <c r="B17" s="3"/>
      <c r="C17" s="69"/>
      <c r="D17" s="69"/>
      <c r="E17" s="69"/>
      <c r="F17" s="69"/>
      <c r="G17" s="69"/>
      <c r="H17" s="70"/>
    </row>
    <row r="18" spans="1:19" x14ac:dyDescent="0.2">
      <c r="A18" s="86" t="s">
        <v>21</v>
      </c>
      <c r="B18" s="86"/>
      <c r="C18" s="86"/>
      <c r="D18" s="70"/>
      <c r="E18" s="70"/>
      <c r="F18" s="70"/>
      <c r="G18" s="70"/>
    </row>
    <row r="19" spans="1:19" x14ac:dyDescent="0.2">
      <c r="C19" s="87"/>
      <c r="D19" s="87"/>
      <c r="E19" s="87"/>
      <c r="F19" s="87"/>
      <c r="G19" s="87"/>
    </row>
    <row r="22" spans="1:19" x14ac:dyDescent="0.2">
      <c r="A22" s="350" t="s">
        <v>346</v>
      </c>
      <c r="B22" s="351"/>
      <c r="C22" s="59"/>
      <c r="D22" s="229" t="s">
        <v>116</v>
      </c>
      <c r="E22" s="231"/>
      <c r="F22" s="354" t="s">
        <v>444</v>
      </c>
      <c r="G22" s="329"/>
    </row>
    <row r="23" spans="1:19" ht="45" x14ac:dyDescent="0.2">
      <c r="A23" s="352"/>
      <c r="B23" s="353"/>
      <c r="C23" s="62" t="s">
        <v>447</v>
      </c>
      <c r="D23" s="62" t="s">
        <v>449</v>
      </c>
      <c r="E23" s="63" t="s">
        <v>448</v>
      </c>
      <c r="F23" s="64" t="s">
        <v>144</v>
      </c>
      <c r="G23" s="65" t="s">
        <v>449</v>
      </c>
    </row>
    <row r="24" spans="1:19" x14ac:dyDescent="0.2">
      <c r="A24" s="348" t="s">
        <v>333</v>
      </c>
      <c r="B24" s="349"/>
      <c r="C24" s="66">
        <v>24730</v>
      </c>
      <c r="D24" s="67">
        <v>16460</v>
      </c>
      <c r="E24" s="68">
        <v>8270</v>
      </c>
      <c r="F24" s="67">
        <v>16062</v>
      </c>
      <c r="G24" s="69">
        <v>11375</v>
      </c>
    </row>
    <row r="25" spans="1:19" x14ac:dyDescent="0.2">
      <c r="A25" s="3" t="s">
        <v>446</v>
      </c>
      <c r="B25" s="71"/>
      <c r="C25" s="66">
        <v>10939</v>
      </c>
      <c r="D25" s="66">
        <v>7666</v>
      </c>
      <c r="E25" s="72">
        <v>3273</v>
      </c>
      <c r="F25" s="66">
        <v>8649.9</v>
      </c>
      <c r="G25" s="27">
        <v>6274.4</v>
      </c>
      <c r="H25" s="2"/>
    </row>
    <row r="26" spans="1:19" x14ac:dyDescent="0.2">
      <c r="A26" s="73" t="s">
        <v>443</v>
      </c>
      <c r="B26" s="74" t="s">
        <v>441</v>
      </c>
      <c r="C26" s="75">
        <v>2942</v>
      </c>
      <c r="D26" s="76">
        <v>2170</v>
      </c>
      <c r="E26" s="77">
        <v>772</v>
      </c>
      <c r="F26" s="76">
        <v>2562</v>
      </c>
      <c r="G26" s="78">
        <v>1957</v>
      </c>
    </row>
    <row r="27" spans="1:19" x14ac:dyDescent="0.2">
      <c r="A27" s="79"/>
      <c r="B27" s="74" t="s">
        <v>150</v>
      </c>
      <c r="C27" s="75">
        <v>7997</v>
      </c>
      <c r="D27" s="76">
        <v>5496</v>
      </c>
      <c r="E27" s="77">
        <v>2501</v>
      </c>
      <c r="F27" s="76">
        <v>6087.9</v>
      </c>
      <c r="G27" s="78">
        <v>4317.3999999999996</v>
      </c>
    </row>
    <row r="28" spans="1:19" x14ac:dyDescent="0.2">
      <c r="A28" s="322" t="s">
        <v>445</v>
      </c>
      <c r="B28" s="355"/>
      <c r="C28" s="66">
        <v>25505</v>
      </c>
      <c r="D28" s="72">
        <v>19071</v>
      </c>
      <c r="E28" s="72">
        <v>6434</v>
      </c>
      <c r="F28" s="66">
        <v>10247</v>
      </c>
      <c r="G28" s="27">
        <v>8530</v>
      </c>
    </row>
    <row r="29" spans="1:19" x14ac:dyDescent="0.2">
      <c r="A29" s="3" t="s">
        <v>442</v>
      </c>
      <c r="B29" s="83"/>
      <c r="C29" s="66">
        <v>4911</v>
      </c>
      <c r="D29" s="66">
        <v>3550</v>
      </c>
      <c r="E29" s="66">
        <v>1361</v>
      </c>
      <c r="F29" s="66">
        <v>2748.1</v>
      </c>
      <c r="G29" s="88">
        <v>1661.6</v>
      </c>
    </row>
    <row r="30" spans="1:19" x14ac:dyDescent="0.2">
      <c r="A30" s="73" t="s">
        <v>443</v>
      </c>
      <c r="B30" s="84" t="s">
        <v>339</v>
      </c>
      <c r="C30" s="75">
        <v>3771</v>
      </c>
      <c r="D30" s="76">
        <v>2830</v>
      </c>
      <c r="E30" s="77">
        <v>941</v>
      </c>
      <c r="F30" s="80">
        <v>2166</v>
      </c>
      <c r="G30" s="81">
        <v>1325</v>
      </c>
      <c r="H30" s="2"/>
      <c r="I30" s="27"/>
      <c r="J30" s="27"/>
      <c r="K30" s="27"/>
      <c r="L30" s="27"/>
    </row>
    <row r="31" spans="1:19" x14ac:dyDescent="0.2">
      <c r="B31" s="83" t="s">
        <v>350</v>
      </c>
      <c r="C31" s="75"/>
      <c r="D31" s="76"/>
      <c r="E31" s="77"/>
      <c r="F31" s="80"/>
      <c r="G31" s="81"/>
      <c r="K31" s="6"/>
      <c r="L31" s="6"/>
      <c r="M31" s="6"/>
      <c r="N31" s="6"/>
      <c r="O31" s="6"/>
      <c r="P31" s="6"/>
      <c r="Q31" s="6"/>
      <c r="R31" s="6"/>
      <c r="S31" s="6"/>
    </row>
    <row r="32" spans="1:19" x14ac:dyDescent="0.2">
      <c r="B32" s="83" t="s">
        <v>351</v>
      </c>
      <c r="C32" s="75">
        <v>1140</v>
      </c>
      <c r="D32" s="76">
        <v>720</v>
      </c>
      <c r="E32" s="77">
        <v>420</v>
      </c>
      <c r="F32" s="80">
        <v>582.1</v>
      </c>
      <c r="G32" s="81">
        <v>336.6</v>
      </c>
      <c r="K32" s="6"/>
      <c r="L32" s="6"/>
      <c r="M32" s="6"/>
      <c r="N32" s="6"/>
      <c r="O32" s="6"/>
      <c r="P32" s="6"/>
      <c r="Q32" s="6"/>
      <c r="R32" s="6"/>
      <c r="S32" s="6"/>
    </row>
    <row r="33" spans="1:7" x14ac:dyDescent="0.2">
      <c r="A33" s="3" t="s">
        <v>144</v>
      </c>
      <c r="B33" s="71"/>
      <c r="C33" s="67">
        <v>66085</v>
      </c>
      <c r="D33" s="67">
        <v>46747</v>
      </c>
      <c r="E33" s="67">
        <v>19338</v>
      </c>
      <c r="F33" s="67">
        <v>37707</v>
      </c>
      <c r="G33" s="85">
        <v>27841</v>
      </c>
    </row>
    <row r="34" spans="1:7" x14ac:dyDescent="0.2">
      <c r="A34" s="3"/>
      <c r="B34" s="3"/>
      <c r="C34" s="69"/>
      <c r="D34" s="69"/>
      <c r="E34" s="69"/>
      <c r="F34" s="69"/>
      <c r="G34" s="69"/>
    </row>
    <row r="35" spans="1:7" x14ac:dyDescent="0.2">
      <c r="A35" s="2" t="s">
        <v>450</v>
      </c>
      <c r="B35" s="3"/>
      <c r="C35" s="69"/>
      <c r="D35" s="69"/>
      <c r="E35" s="69"/>
      <c r="F35" s="69"/>
      <c r="G35" s="69"/>
    </row>
    <row r="36" spans="1:7" x14ac:dyDescent="0.2">
      <c r="A36" s="86" t="s">
        <v>358</v>
      </c>
      <c r="B36" s="86"/>
      <c r="C36" s="86"/>
      <c r="D36" s="70"/>
      <c r="E36" s="70"/>
      <c r="F36" s="70"/>
      <c r="G36" s="70"/>
    </row>
  </sheetData>
  <mergeCells count="8">
    <mergeCell ref="A28:B28"/>
    <mergeCell ref="A24:B24"/>
    <mergeCell ref="A4:B5"/>
    <mergeCell ref="F4:G4"/>
    <mergeCell ref="A6:B6"/>
    <mergeCell ref="A10:B10"/>
    <mergeCell ref="A22:B23"/>
    <mergeCell ref="F22:G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49"/>
  <sheetViews>
    <sheetView workbookViewId="0">
      <selection activeCell="L6" sqref="L6:L25"/>
    </sheetView>
  </sheetViews>
  <sheetFormatPr baseColWidth="10" defaultRowHeight="11.25" x14ac:dyDescent="0.2"/>
  <cols>
    <col min="1" max="1" width="12.5703125" style="1" customWidth="1"/>
    <col min="2" max="2" width="22.85546875" style="1" customWidth="1"/>
    <col min="3" max="3" width="9.85546875" style="1" customWidth="1"/>
    <col min="4" max="4" width="6.85546875" style="1" customWidth="1"/>
    <col min="5" max="5" width="6.7109375" style="1" customWidth="1"/>
    <col min="6" max="6" width="6.85546875" style="1" customWidth="1"/>
    <col min="7" max="7" width="6.28515625" style="1" customWidth="1"/>
    <col min="8" max="8" width="6.42578125" style="1" customWidth="1"/>
    <col min="9" max="9" width="6.7109375" style="1" bestFit="1" customWidth="1"/>
    <col min="10" max="11" width="11.42578125" style="1"/>
    <col min="12" max="15" width="11.42578125" style="2"/>
    <col min="16" max="16384" width="11.42578125" style="1"/>
  </cols>
  <sheetData>
    <row r="1" spans="1:15" s="58" customFormat="1" x14ac:dyDescent="0.2">
      <c r="A1" s="58" t="s">
        <v>455</v>
      </c>
      <c r="B1" s="58" t="s">
        <v>114</v>
      </c>
      <c r="L1" s="3"/>
      <c r="M1" s="3"/>
      <c r="N1" s="3"/>
      <c r="O1" s="3"/>
    </row>
    <row r="2" spans="1:15" ht="12.75" x14ac:dyDescent="0.2">
      <c r="A2" s="58" t="s">
        <v>454</v>
      </c>
      <c r="B2" s="58" t="s">
        <v>457</v>
      </c>
      <c r="C2" s="89"/>
      <c r="D2" s="89"/>
      <c r="E2" s="89"/>
      <c r="F2" s="89"/>
      <c r="G2" s="89"/>
      <c r="H2" s="89"/>
      <c r="I2" s="89"/>
    </row>
    <row r="4" spans="1:15" x14ac:dyDescent="0.2">
      <c r="A4" s="350" t="s">
        <v>468</v>
      </c>
      <c r="B4" s="351"/>
      <c r="C4" s="356" t="s">
        <v>2</v>
      </c>
      <c r="D4" s="356"/>
      <c r="E4" s="357"/>
      <c r="F4" s="356" t="s">
        <v>82</v>
      </c>
      <c r="G4" s="356"/>
      <c r="H4" s="356"/>
      <c r="I4" s="356"/>
    </row>
    <row r="5" spans="1:15" x14ac:dyDescent="0.2">
      <c r="A5" s="350"/>
      <c r="B5" s="351"/>
      <c r="C5" s="90" t="s">
        <v>83</v>
      </c>
      <c r="D5" s="356" t="s">
        <v>84</v>
      </c>
      <c r="E5" s="357"/>
      <c r="F5" s="356" t="s">
        <v>83</v>
      </c>
      <c r="G5" s="357"/>
      <c r="H5" s="356" t="s">
        <v>84</v>
      </c>
      <c r="I5" s="356"/>
    </row>
    <row r="6" spans="1:15" x14ac:dyDescent="0.2">
      <c r="A6" s="352"/>
      <c r="B6" s="353"/>
      <c r="C6" s="91" t="s">
        <v>85</v>
      </c>
      <c r="D6" s="92" t="s">
        <v>85</v>
      </c>
      <c r="E6" s="93" t="s">
        <v>86</v>
      </c>
      <c r="F6" s="92" t="s">
        <v>85</v>
      </c>
      <c r="G6" s="93" t="s">
        <v>86</v>
      </c>
      <c r="H6" s="92" t="s">
        <v>85</v>
      </c>
      <c r="I6" s="94" t="s">
        <v>86</v>
      </c>
    </row>
    <row r="7" spans="1:15" x14ac:dyDescent="0.2">
      <c r="A7" s="322" t="s">
        <v>1</v>
      </c>
      <c r="B7" s="355"/>
      <c r="C7" s="72">
        <v>16460</v>
      </c>
      <c r="D7" s="27">
        <v>5172</v>
      </c>
      <c r="E7" s="95">
        <v>31.421628189550425</v>
      </c>
      <c r="F7" s="27">
        <v>1988</v>
      </c>
      <c r="G7" s="95">
        <v>12.077764277035238</v>
      </c>
      <c r="H7" s="27">
        <v>420</v>
      </c>
      <c r="I7" s="96">
        <v>8.1206496519721583</v>
      </c>
      <c r="L7" s="97"/>
    </row>
    <row r="8" spans="1:15" x14ac:dyDescent="0.2">
      <c r="A8" s="322" t="s">
        <v>290</v>
      </c>
      <c r="B8" s="355"/>
      <c r="C8" s="72">
        <v>7666</v>
      </c>
      <c r="D8" s="27">
        <v>3094</v>
      </c>
      <c r="E8" s="95">
        <v>40.36003130707018</v>
      </c>
      <c r="F8" s="27">
        <v>3626</v>
      </c>
      <c r="G8" s="95">
        <v>47.299765196973645</v>
      </c>
      <c r="H8" s="27">
        <v>1321</v>
      </c>
      <c r="I8" s="96">
        <v>42.695539754363281</v>
      </c>
      <c r="L8" s="97"/>
    </row>
    <row r="9" spans="1:15" x14ac:dyDescent="0.2">
      <c r="A9" s="73" t="s">
        <v>87</v>
      </c>
      <c r="B9" s="97" t="s">
        <v>88</v>
      </c>
      <c r="C9" s="98">
        <v>2170</v>
      </c>
      <c r="D9" s="21">
        <v>655</v>
      </c>
      <c r="E9" s="99">
        <v>30.184331797235025</v>
      </c>
      <c r="F9" s="21">
        <v>1077</v>
      </c>
      <c r="G9" s="99">
        <v>49.63133640552995</v>
      </c>
      <c r="H9" s="21">
        <v>306</v>
      </c>
      <c r="I9" s="100">
        <v>46.717557251908396</v>
      </c>
    </row>
    <row r="10" spans="1:15" x14ac:dyDescent="0.2">
      <c r="A10" s="101"/>
      <c r="B10" s="97" t="s">
        <v>78</v>
      </c>
      <c r="C10" s="98">
        <v>5496</v>
      </c>
      <c r="D10" s="21">
        <v>2439</v>
      </c>
      <c r="E10" s="99">
        <v>44.377729257641924</v>
      </c>
      <c r="F10" s="21">
        <v>2549</v>
      </c>
      <c r="G10" s="99">
        <v>46.379184861717619</v>
      </c>
      <c r="H10" s="21">
        <v>1015</v>
      </c>
      <c r="I10" s="100">
        <v>41.615416154161544</v>
      </c>
    </row>
    <row r="11" spans="1:15" x14ac:dyDescent="0.2">
      <c r="A11" s="322" t="s">
        <v>79</v>
      </c>
      <c r="B11" s="355"/>
      <c r="C11" s="72">
        <v>19071</v>
      </c>
      <c r="D11" s="27">
        <v>8741</v>
      </c>
      <c r="E11" s="95">
        <v>45.833988778774057</v>
      </c>
      <c r="F11" s="27">
        <v>8124</v>
      </c>
      <c r="G11" s="95">
        <v>42.598710083372659</v>
      </c>
      <c r="H11" s="27">
        <v>3034</v>
      </c>
      <c r="I11" s="96">
        <v>34.709987415627502</v>
      </c>
      <c r="K11" s="87"/>
      <c r="L11" s="102"/>
      <c r="M11" s="102"/>
      <c r="N11" s="102"/>
      <c r="O11" s="102"/>
    </row>
    <row r="12" spans="1:15" x14ac:dyDescent="0.2">
      <c r="A12" s="73" t="s">
        <v>87</v>
      </c>
      <c r="B12" s="82" t="s">
        <v>80</v>
      </c>
      <c r="C12" s="98">
        <v>11991</v>
      </c>
      <c r="D12" s="21">
        <v>5117</v>
      </c>
      <c r="E12" s="99">
        <v>42.67367192060712</v>
      </c>
      <c r="F12" s="21">
        <v>6031</v>
      </c>
      <c r="G12" s="99">
        <v>50.29605537486448</v>
      </c>
      <c r="H12" s="21">
        <v>2201</v>
      </c>
      <c r="I12" s="100">
        <v>43.013484463552864</v>
      </c>
      <c r="L12" s="102"/>
      <c r="M12" s="102"/>
      <c r="N12" s="102"/>
      <c r="O12" s="102"/>
    </row>
    <row r="13" spans="1:15" x14ac:dyDescent="0.2">
      <c r="A13" s="79"/>
      <c r="B13" s="82" t="s">
        <v>81</v>
      </c>
      <c r="C13" s="98">
        <v>1826</v>
      </c>
      <c r="D13" s="21">
        <v>788</v>
      </c>
      <c r="E13" s="99">
        <v>43.154435925520261</v>
      </c>
      <c r="F13" s="21">
        <v>697</v>
      </c>
      <c r="G13" s="99">
        <v>38.170865279299015</v>
      </c>
      <c r="H13" s="21">
        <v>237</v>
      </c>
      <c r="I13" s="100">
        <v>30.076142131979694</v>
      </c>
      <c r="L13" s="102"/>
      <c r="M13" s="102"/>
      <c r="N13" s="102"/>
      <c r="O13" s="102"/>
    </row>
    <row r="14" spans="1:15" x14ac:dyDescent="0.2">
      <c r="A14" s="79"/>
      <c r="B14" s="82" t="s">
        <v>16</v>
      </c>
      <c r="C14" s="98">
        <v>5254</v>
      </c>
      <c r="D14" s="21">
        <v>2836</v>
      </c>
      <c r="E14" s="99">
        <v>53.977921583555386</v>
      </c>
      <c r="F14" s="21">
        <v>1396</v>
      </c>
      <c r="G14" s="99">
        <v>26.570232204035023</v>
      </c>
      <c r="H14" s="21">
        <v>596</v>
      </c>
      <c r="I14" s="100">
        <v>21.015514809590975</v>
      </c>
      <c r="L14" s="102"/>
      <c r="M14" s="102"/>
      <c r="N14" s="102"/>
      <c r="O14" s="102"/>
    </row>
    <row r="15" spans="1:15" x14ac:dyDescent="0.2">
      <c r="A15" s="322" t="s">
        <v>17</v>
      </c>
      <c r="B15" s="355"/>
      <c r="C15" s="72">
        <v>3550</v>
      </c>
      <c r="D15" s="27">
        <v>1613</v>
      </c>
      <c r="E15" s="95">
        <v>45.436619718309863</v>
      </c>
      <c r="F15" s="27">
        <v>1731</v>
      </c>
      <c r="G15" s="95">
        <v>48.760563380281688</v>
      </c>
      <c r="H15" s="27">
        <v>693</v>
      </c>
      <c r="I15" s="96">
        <v>42.963422194668318</v>
      </c>
      <c r="L15" s="102"/>
      <c r="M15" s="102"/>
      <c r="N15" s="102"/>
      <c r="O15" s="102"/>
    </row>
    <row r="16" spans="1:15" x14ac:dyDescent="0.2">
      <c r="A16" s="73" t="s">
        <v>87</v>
      </c>
      <c r="B16" s="84" t="s">
        <v>19</v>
      </c>
      <c r="C16" s="98">
        <v>2830</v>
      </c>
      <c r="D16" s="21">
        <v>1269</v>
      </c>
      <c r="E16" s="99">
        <v>44.840989399293285</v>
      </c>
      <c r="F16" s="21">
        <v>1487</v>
      </c>
      <c r="G16" s="99">
        <v>52.544169611307424</v>
      </c>
      <c r="H16" s="21">
        <v>595</v>
      </c>
      <c r="I16" s="100">
        <v>46.887312844759656</v>
      </c>
      <c r="L16" s="102"/>
      <c r="M16" s="102"/>
      <c r="N16" s="102"/>
      <c r="O16" s="102"/>
    </row>
    <row r="17" spans="1:15" x14ac:dyDescent="0.2">
      <c r="A17" s="101"/>
      <c r="B17" s="83" t="s">
        <v>20</v>
      </c>
      <c r="C17" s="98"/>
      <c r="D17" s="21"/>
      <c r="E17" s="99"/>
      <c r="F17" s="21"/>
      <c r="G17" s="99"/>
      <c r="H17" s="21"/>
      <c r="I17" s="100"/>
      <c r="L17" s="102"/>
      <c r="M17" s="102"/>
      <c r="N17" s="102"/>
      <c r="O17" s="102"/>
    </row>
    <row r="18" spans="1:15" x14ac:dyDescent="0.2">
      <c r="A18" s="101"/>
      <c r="B18" s="97" t="s">
        <v>451</v>
      </c>
      <c r="C18" s="98">
        <v>720</v>
      </c>
      <c r="D18" s="21">
        <v>344</v>
      </c>
      <c r="E18" s="99">
        <v>47.777777777777779</v>
      </c>
      <c r="F18" s="21">
        <v>244</v>
      </c>
      <c r="G18" s="99">
        <v>33.888888888888893</v>
      </c>
      <c r="H18" s="21">
        <v>98</v>
      </c>
      <c r="I18" s="100">
        <v>28.488372093023255</v>
      </c>
      <c r="J18" s="2"/>
      <c r="L18" s="102"/>
      <c r="M18" s="102"/>
      <c r="N18" s="102"/>
      <c r="O18" s="102"/>
    </row>
    <row r="19" spans="1:15" x14ac:dyDescent="0.2">
      <c r="A19" s="22" t="s">
        <v>2</v>
      </c>
      <c r="B19" s="97"/>
      <c r="C19" s="72">
        <v>46747</v>
      </c>
      <c r="D19" s="27">
        <v>18620</v>
      </c>
      <c r="E19" s="95">
        <v>39.831433033135816</v>
      </c>
      <c r="F19" s="27">
        <v>15469</v>
      </c>
      <c r="G19" s="95">
        <v>33.090893533274865</v>
      </c>
      <c r="H19" s="27">
        <v>5468</v>
      </c>
      <c r="I19" s="96">
        <v>29.366272824919442</v>
      </c>
    </row>
    <row r="20" spans="1:15" x14ac:dyDescent="0.2">
      <c r="B20" s="6"/>
      <c r="C20" s="87"/>
      <c r="D20" s="87"/>
      <c r="E20" s="87"/>
      <c r="F20" s="87"/>
      <c r="G20" s="87"/>
      <c r="H20" s="87"/>
      <c r="I20" s="87"/>
    </row>
    <row r="21" spans="1:15" x14ac:dyDescent="0.2">
      <c r="A21" s="1" t="s">
        <v>89</v>
      </c>
      <c r="B21" s="103"/>
      <c r="C21" s="87"/>
      <c r="D21" s="87"/>
      <c r="E21" s="87"/>
      <c r="F21" s="87"/>
      <c r="G21" s="87"/>
      <c r="H21" s="87"/>
    </row>
    <row r="22" spans="1:15" x14ac:dyDescent="0.2">
      <c r="A22" s="2" t="s">
        <v>295</v>
      </c>
      <c r="B22" s="103"/>
      <c r="C22" s="87"/>
      <c r="D22" s="87"/>
      <c r="E22" s="87"/>
      <c r="F22" s="87"/>
      <c r="G22" s="87"/>
      <c r="H22" s="87"/>
    </row>
    <row r="23" spans="1:15" x14ac:dyDescent="0.2">
      <c r="A23" s="6" t="s">
        <v>90</v>
      </c>
      <c r="D23" s="87"/>
    </row>
    <row r="24" spans="1:15" x14ac:dyDescent="0.2">
      <c r="K24" s="87"/>
      <c r="L24" s="21"/>
    </row>
    <row r="26" spans="1:15" x14ac:dyDescent="0.2">
      <c r="A26" s="350" t="s">
        <v>346</v>
      </c>
      <c r="B26" s="351"/>
      <c r="C26" s="356" t="s">
        <v>144</v>
      </c>
      <c r="D26" s="356"/>
      <c r="E26" s="357"/>
      <c r="F26" s="356" t="s">
        <v>469</v>
      </c>
      <c r="G26" s="356"/>
      <c r="H26" s="356"/>
      <c r="I26" s="356"/>
    </row>
    <row r="27" spans="1:15" x14ac:dyDescent="0.2">
      <c r="A27" s="350"/>
      <c r="B27" s="351"/>
      <c r="C27" s="90" t="s">
        <v>144</v>
      </c>
      <c r="D27" s="356" t="s">
        <v>120</v>
      </c>
      <c r="E27" s="357"/>
      <c r="F27" s="356" t="s">
        <v>144</v>
      </c>
      <c r="G27" s="357"/>
      <c r="H27" s="356" t="s">
        <v>120</v>
      </c>
      <c r="I27" s="356"/>
    </row>
    <row r="28" spans="1:15" x14ac:dyDescent="0.2">
      <c r="A28" s="352"/>
      <c r="B28" s="353"/>
      <c r="C28" s="369" t="s">
        <v>461</v>
      </c>
      <c r="D28" s="92" t="s">
        <v>461</v>
      </c>
      <c r="E28" s="93" t="s">
        <v>86</v>
      </c>
      <c r="F28" s="92" t="s">
        <v>461</v>
      </c>
      <c r="G28" s="93" t="s">
        <v>86</v>
      </c>
      <c r="H28" s="92" t="s">
        <v>461</v>
      </c>
      <c r="I28" s="94" t="s">
        <v>86</v>
      </c>
    </row>
    <row r="29" spans="1:15" x14ac:dyDescent="0.2">
      <c r="A29" s="322" t="s">
        <v>333</v>
      </c>
      <c r="B29" s="355"/>
      <c r="C29" s="72">
        <v>16460</v>
      </c>
      <c r="D29" s="27">
        <v>5172</v>
      </c>
      <c r="E29" s="95">
        <v>31.421628189550425</v>
      </c>
      <c r="F29" s="27">
        <v>1988</v>
      </c>
      <c r="G29" s="95">
        <v>12.077764277035238</v>
      </c>
      <c r="H29" s="27">
        <v>420</v>
      </c>
      <c r="I29" s="96">
        <v>8.1206496519721583</v>
      </c>
    </row>
    <row r="30" spans="1:15" x14ac:dyDescent="0.2">
      <c r="A30" s="322" t="s">
        <v>467</v>
      </c>
      <c r="B30" s="355"/>
      <c r="C30" s="72">
        <v>7666</v>
      </c>
      <c r="D30" s="27">
        <v>3094</v>
      </c>
      <c r="E30" s="95">
        <v>40.36003130707018</v>
      </c>
      <c r="F30" s="27">
        <v>3626</v>
      </c>
      <c r="G30" s="95">
        <v>47.299765196973645</v>
      </c>
      <c r="H30" s="27">
        <v>1321</v>
      </c>
      <c r="I30" s="96">
        <v>42.695539754363281</v>
      </c>
      <c r="J30" s="6"/>
      <c r="K30" s="6"/>
      <c r="L30" s="6"/>
      <c r="M30" s="6"/>
      <c r="N30" s="6"/>
    </row>
    <row r="31" spans="1:15" x14ac:dyDescent="0.2">
      <c r="A31" s="73" t="s">
        <v>464</v>
      </c>
      <c r="B31" s="97" t="s">
        <v>463</v>
      </c>
      <c r="C31" s="98">
        <v>2170</v>
      </c>
      <c r="D31" s="21">
        <v>655</v>
      </c>
      <c r="E31" s="99">
        <v>30.184331797235025</v>
      </c>
      <c r="F31" s="21">
        <v>1077</v>
      </c>
      <c r="G31" s="99">
        <v>49.63133640552995</v>
      </c>
      <c r="H31" s="21">
        <v>306</v>
      </c>
      <c r="I31" s="100">
        <v>46.717557251908396</v>
      </c>
      <c r="L31" s="1"/>
      <c r="M31" s="1"/>
      <c r="N31" s="1"/>
    </row>
    <row r="32" spans="1:15" x14ac:dyDescent="0.2">
      <c r="A32" s="101"/>
      <c r="B32" s="97" t="s">
        <v>150</v>
      </c>
      <c r="C32" s="98">
        <v>5496</v>
      </c>
      <c r="D32" s="21">
        <v>2439</v>
      </c>
      <c r="E32" s="99">
        <v>44.377729257641924</v>
      </c>
      <c r="F32" s="21">
        <v>2549</v>
      </c>
      <c r="G32" s="99">
        <v>46.379184861717619</v>
      </c>
      <c r="H32" s="21">
        <v>1015</v>
      </c>
      <c r="I32" s="100">
        <v>41.615416154161544</v>
      </c>
      <c r="L32" s="1"/>
      <c r="M32" s="1"/>
      <c r="N32" s="1"/>
    </row>
    <row r="33" spans="1:14" x14ac:dyDescent="0.2">
      <c r="A33" s="322" t="s">
        <v>79</v>
      </c>
      <c r="B33" s="355"/>
      <c r="C33" s="72">
        <v>19071</v>
      </c>
      <c r="D33" s="27">
        <v>8741</v>
      </c>
      <c r="E33" s="95">
        <v>45.833988778774057</v>
      </c>
      <c r="F33" s="27">
        <v>8124</v>
      </c>
      <c r="G33" s="95">
        <v>42.598710083372659</v>
      </c>
      <c r="H33" s="27">
        <v>3034</v>
      </c>
      <c r="I33" s="96">
        <v>34.709987415627502</v>
      </c>
      <c r="L33" s="1"/>
      <c r="M33" s="1"/>
      <c r="N33" s="1"/>
    </row>
    <row r="34" spans="1:14" x14ac:dyDescent="0.2">
      <c r="A34" s="73" t="s">
        <v>464</v>
      </c>
      <c r="B34" s="82" t="s">
        <v>465</v>
      </c>
      <c r="C34" s="98">
        <v>11991</v>
      </c>
      <c r="D34" s="21">
        <v>5117</v>
      </c>
      <c r="E34" s="99">
        <v>42.67367192060712</v>
      </c>
      <c r="F34" s="21">
        <v>6031</v>
      </c>
      <c r="G34" s="99">
        <v>50.29605537486448</v>
      </c>
      <c r="H34" s="21">
        <v>2201</v>
      </c>
      <c r="I34" s="100">
        <v>43.013484463552864</v>
      </c>
      <c r="L34" s="1"/>
      <c r="M34" s="1"/>
      <c r="N34" s="1"/>
    </row>
    <row r="35" spans="1:14" x14ac:dyDescent="0.2">
      <c r="A35" s="79"/>
      <c r="B35" s="82" t="s">
        <v>466</v>
      </c>
      <c r="C35" s="98">
        <v>1826</v>
      </c>
      <c r="D35" s="21">
        <v>788</v>
      </c>
      <c r="E35" s="99">
        <v>43.154435925520261</v>
      </c>
      <c r="F35" s="21">
        <v>697</v>
      </c>
      <c r="G35" s="99">
        <v>38.170865279299015</v>
      </c>
      <c r="H35" s="21">
        <v>237</v>
      </c>
      <c r="I35" s="100">
        <v>30.076142131979694</v>
      </c>
      <c r="J35" s="6"/>
      <c r="K35" s="6"/>
      <c r="L35" s="6"/>
      <c r="M35" s="6"/>
      <c r="N35" s="6"/>
    </row>
    <row r="36" spans="1:14" x14ac:dyDescent="0.2">
      <c r="A36" s="79"/>
      <c r="B36" s="82" t="s">
        <v>462</v>
      </c>
      <c r="C36" s="98">
        <v>5254</v>
      </c>
      <c r="D36" s="21">
        <v>2836</v>
      </c>
      <c r="E36" s="99">
        <v>53.977921583555386</v>
      </c>
      <c r="F36" s="21">
        <v>1396</v>
      </c>
      <c r="G36" s="99">
        <v>26.570232204035023</v>
      </c>
      <c r="H36" s="21">
        <v>596</v>
      </c>
      <c r="I36" s="100">
        <v>21.015514809590975</v>
      </c>
      <c r="J36" s="6"/>
      <c r="K36" s="6"/>
      <c r="L36" s="6"/>
      <c r="M36" s="6"/>
      <c r="N36" s="6"/>
    </row>
    <row r="37" spans="1:14" x14ac:dyDescent="0.2">
      <c r="A37" s="322" t="s">
        <v>442</v>
      </c>
      <c r="B37" s="355"/>
      <c r="C37" s="72">
        <v>3550</v>
      </c>
      <c r="D37" s="27">
        <v>1613</v>
      </c>
      <c r="E37" s="95">
        <v>45.436619718309863</v>
      </c>
      <c r="F37" s="27">
        <v>1731</v>
      </c>
      <c r="G37" s="95">
        <v>48.760563380281688</v>
      </c>
      <c r="H37" s="27">
        <v>693</v>
      </c>
      <c r="I37" s="96">
        <v>42.963422194668318</v>
      </c>
      <c r="J37" s="6"/>
      <c r="K37" s="6"/>
      <c r="L37" s="6"/>
      <c r="M37" s="6"/>
      <c r="N37" s="6"/>
    </row>
    <row r="38" spans="1:14" x14ac:dyDescent="0.2">
      <c r="A38" s="73" t="s">
        <v>443</v>
      </c>
      <c r="B38" s="84" t="s">
        <v>339</v>
      </c>
      <c r="C38" s="98">
        <v>2830</v>
      </c>
      <c r="D38" s="21">
        <v>1269</v>
      </c>
      <c r="E38" s="99">
        <v>44.840989399293285</v>
      </c>
      <c r="F38" s="21">
        <v>1487</v>
      </c>
      <c r="G38" s="99">
        <v>52.544169611307424</v>
      </c>
      <c r="H38" s="21">
        <v>595</v>
      </c>
      <c r="I38" s="100">
        <v>46.887312844759656</v>
      </c>
      <c r="J38" s="6"/>
      <c r="K38" s="6"/>
      <c r="L38" s="6"/>
      <c r="M38" s="6"/>
      <c r="N38" s="6"/>
    </row>
    <row r="39" spans="1:14" x14ac:dyDescent="0.2">
      <c r="A39" s="101"/>
      <c r="B39" s="83" t="s">
        <v>350</v>
      </c>
      <c r="C39" s="98"/>
      <c r="D39" s="21"/>
      <c r="E39" s="99"/>
      <c r="F39" s="21"/>
      <c r="G39" s="99"/>
      <c r="H39" s="21"/>
      <c r="I39" s="100"/>
      <c r="J39" s="6"/>
      <c r="K39" s="6"/>
      <c r="L39" s="6"/>
      <c r="M39" s="6"/>
      <c r="N39" s="6"/>
    </row>
    <row r="40" spans="1:14" x14ac:dyDescent="0.2">
      <c r="A40" s="101"/>
      <c r="B40" s="97" t="s">
        <v>351</v>
      </c>
      <c r="C40" s="98">
        <v>720</v>
      </c>
      <c r="D40" s="21">
        <v>344</v>
      </c>
      <c r="E40" s="99">
        <v>47.777777777777779</v>
      </c>
      <c r="F40" s="21">
        <v>244</v>
      </c>
      <c r="G40" s="99">
        <v>33.888888888888893</v>
      </c>
      <c r="H40" s="21">
        <v>98</v>
      </c>
      <c r="I40" s="100">
        <v>28.488372093023255</v>
      </c>
    </row>
    <row r="41" spans="1:14" x14ac:dyDescent="0.2">
      <c r="A41" s="230" t="s">
        <v>144</v>
      </c>
      <c r="B41" s="97"/>
      <c r="C41" s="72">
        <v>46747</v>
      </c>
      <c r="D41" s="27">
        <v>18620</v>
      </c>
      <c r="E41" s="95">
        <v>39.831433033135816</v>
      </c>
      <c r="F41" s="27">
        <v>15469</v>
      </c>
      <c r="G41" s="95">
        <v>33.090893533274865</v>
      </c>
      <c r="H41" s="27">
        <v>5468</v>
      </c>
      <c r="I41" s="96">
        <v>29.366272824919442</v>
      </c>
    </row>
    <row r="42" spans="1:14" x14ac:dyDescent="0.2">
      <c r="A42" s="230"/>
      <c r="B42" s="101"/>
      <c r="C42" s="27"/>
      <c r="D42" s="27"/>
      <c r="E42" s="96"/>
      <c r="F42" s="27"/>
      <c r="G42" s="96"/>
      <c r="H42" s="27"/>
      <c r="I42" s="96"/>
    </row>
    <row r="43" spans="1:14" x14ac:dyDescent="0.2">
      <c r="A43" s="2" t="s">
        <v>460</v>
      </c>
      <c r="B43" s="2"/>
      <c r="C43" s="21"/>
      <c r="D43" s="21"/>
      <c r="E43" s="21"/>
      <c r="F43" s="2"/>
      <c r="G43" s="2"/>
      <c r="H43" s="2"/>
      <c r="I43" s="2"/>
    </row>
    <row r="44" spans="1:14" x14ac:dyDescent="0.2">
      <c r="A44" s="1" t="s">
        <v>458</v>
      </c>
    </row>
    <row r="45" spans="1:14" x14ac:dyDescent="0.2">
      <c r="A45" s="1" t="s">
        <v>459</v>
      </c>
    </row>
    <row r="49" spans="4:4" x14ac:dyDescent="0.2">
      <c r="D49" s="87"/>
    </row>
  </sheetData>
  <mergeCells count="20">
    <mergeCell ref="A37:B37"/>
    <mergeCell ref="A29:B29"/>
    <mergeCell ref="A30:B30"/>
    <mergeCell ref="C26:E26"/>
    <mergeCell ref="F26:I26"/>
    <mergeCell ref="D27:E27"/>
    <mergeCell ref="F27:G27"/>
    <mergeCell ref="H27:I27"/>
    <mergeCell ref="A33:B33"/>
    <mergeCell ref="A7:B7"/>
    <mergeCell ref="A8:B8"/>
    <mergeCell ref="A11:B11"/>
    <mergeCell ref="A15:B15"/>
    <mergeCell ref="A26:B28"/>
    <mergeCell ref="A4:B6"/>
    <mergeCell ref="C4:E4"/>
    <mergeCell ref="F4:I4"/>
    <mergeCell ref="D5:E5"/>
    <mergeCell ref="F5:G5"/>
    <mergeCell ref="H5:I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R43"/>
  <sheetViews>
    <sheetView zoomScale="106" zoomScaleNormal="106" workbookViewId="0">
      <selection activeCell="U32" sqref="U32"/>
    </sheetView>
  </sheetViews>
  <sheetFormatPr baseColWidth="10" defaultColWidth="9.140625" defaultRowHeight="12.75" x14ac:dyDescent="0.2"/>
  <cols>
    <col min="1" max="1" width="9.140625" style="370" customWidth="1"/>
    <col min="2" max="4" width="12.85546875" style="370" customWidth="1"/>
    <col min="5" max="7" width="8.5703125" style="370" customWidth="1"/>
    <col min="8" max="44" width="5.140625" style="370" customWidth="1"/>
    <col min="45" max="16384" width="9.140625" style="370"/>
  </cols>
  <sheetData>
    <row r="1" spans="1:18" ht="41.25" customHeight="1" x14ac:dyDescent="0.2">
      <c r="A1" s="379" t="s">
        <v>472</v>
      </c>
      <c r="B1" s="380" t="s">
        <v>473</v>
      </c>
      <c r="C1" s="380"/>
      <c r="D1" s="380"/>
      <c r="E1" s="380"/>
      <c r="F1" s="380"/>
      <c r="G1" s="380"/>
      <c r="H1" s="380"/>
      <c r="I1" s="380"/>
      <c r="J1" s="380"/>
      <c r="K1" s="380"/>
      <c r="L1" s="380"/>
    </row>
    <row r="2" spans="1:18" ht="37.5" customHeight="1" x14ac:dyDescent="0.2">
      <c r="A2" s="379" t="s">
        <v>471</v>
      </c>
      <c r="B2" s="380" t="s">
        <v>470</v>
      </c>
      <c r="C2" s="380"/>
      <c r="D2" s="380"/>
      <c r="E2" s="380"/>
      <c r="F2" s="380"/>
      <c r="G2" s="380"/>
      <c r="H2" s="380"/>
      <c r="I2" s="380"/>
      <c r="J2" s="380"/>
      <c r="K2" s="380"/>
      <c r="L2" s="380"/>
      <c r="R2" s="371"/>
    </row>
    <row r="3" spans="1:18" x14ac:dyDescent="0.2">
      <c r="A3" s="371"/>
    </row>
    <row r="5" spans="1:18" ht="89.25" x14ac:dyDescent="0.2">
      <c r="A5" s="376" t="s">
        <v>477</v>
      </c>
      <c r="B5" s="377" t="s">
        <v>474</v>
      </c>
      <c r="C5" s="378" t="s">
        <v>475</v>
      </c>
      <c r="D5" s="378" t="s">
        <v>476</v>
      </c>
    </row>
    <row r="6" spans="1:18" x14ac:dyDescent="0.2">
      <c r="A6" s="372">
        <v>1977</v>
      </c>
      <c r="B6" s="374">
        <v>0.81967213114754101</v>
      </c>
      <c r="C6" s="375">
        <v>9.3959731543624159</v>
      </c>
      <c r="D6" s="375">
        <v>3.5315985130111525</v>
      </c>
    </row>
    <row r="7" spans="1:18" ht="0.2" customHeight="1" x14ac:dyDescent="0.2">
      <c r="A7" s="372"/>
      <c r="B7" s="374"/>
      <c r="C7" s="375"/>
      <c r="D7" s="375"/>
    </row>
    <row r="8" spans="1:18" x14ac:dyDescent="0.2">
      <c r="A8" s="372">
        <v>1979</v>
      </c>
      <c r="B8" s="374">
        <v>1.6528925619834711</v>
      </c>
      <c r="C8" s="375">
        <v>7.2463768115942031</v>
      </c>
      <c r="D8" s="375">
        <v>3.3834586466165413</v>
      </c>
    </row>
    <row r="9" spans="1:18" ht="0.2" customHeight="1" x14ac:dyDescent="0.2">
      <c r="A9" s="372"/>
      <c r="B9" s="374"/>
      <c r="C9" s="375"/>
      <c r="D9" s="375"/>
    </row>
    <row r="10" spans="1:18" x14ac:dyDescent="0.2">
      <c r="A10" s="372">
        <v>1981</v>
      </c>
      <c r="B10" s="374">
        <v>1.680672268907563</v>
      </c>
      <c r="C10" s="375">
        <v>7.8212290502793298</v>
      </c>
      <c r="D10" s="375">
        <v>3.8461538461538463</v>
      </c>
    </row>
    <row r="11" spans="1:18" ht="0.2" customHeight="1" x14ac:dyDescent="0.2">
      <c r="A11" s="372"/>
      <c r="B11" s="374"/>
      <c r="C11" s="375"/>
      <c r="D11" s="375"/>
    </row>
    <row r="12" spans="1:18" x14ac:dyDescent="0.2">
      <c r="A12" s="372">
        <v>1983</v>
      </c>
      <c r="B12" s="374">
        <v>3.0769230769230771</v>
      </c>
      <c r="C12" s="375">
        <v>7.6923076923076925</v>
      </c>
      <c r="D12" s="375">
        <v>4.7377326565143827</v>
      </c>
      <c r="O12" s="371"/>
    </row>
    <row r="13" spans="1:18" ht="0.2" customHeight="1" x14ac:dyDescent="0.2">
      <c r="A13" s="372"/>
      <c r="B13" s="374"/>
      <c r="C13" s="375"/>
      <c r="D13" s="375"/>
      <c r="O13" s="371" t="s">
        <v>162</v>
      </c>
    </row>
    <row r="14" spans="1:18" x14ac:dyDescent="0.2">
      <c r="A14" s="372">
        <v>1985</v>
      </c>
      <c r="B14" s="374">
        <v>3.1413612565445024</v>
      </c>
      <c r="C14" s="375">
        <v>6.9387755102040813</v>
      </c>
      <c r="D14" s="375">
        <v>5.0223214285714288</v>
      </c>
    </row>
    <row r="15" spans="1:18" ht="0.2" customHeight="1" x14ac:dyDescent="0.2">
      <c r="A15" s="372"/>
      <c r="B15" s="374"/>
      <c r="C15" s="375"/>
      <c r="D15" s="375"/>
    </row>
    <row r="16" spans="1:18" x14ac:dyDescent="0.2">
      <c r="A16" s="372">
        <v>1987</v>
      </c>
      <c r="B16" s="374">
        <v>6.6350710900473935</v>
      </c>
      <c r="C16" s="375">
        <v>8.7542087542087543</v>
      </c>
      <c r="D16" s="375">
        <v>6.4285714285714279</v>
      </c>
    </row>
    <row r="17" spans="1:4" ht="0.2" customHeight="1" x14ac:dyDescent="0.2">
      <c r="A17" s="372"/>
      <c r="B17" s="374"/>
      <c r="C17" s="375"/>
      <c r="D17" s="375"/>
    </row>
    <row r="18" spans="1:4" x14ac:dyDescent="0.2">
      <c r="A18" s="372">
        <v>1989</v>
      </c>
      <c r="B18" s="374">
        <v>8.2251082251082259</v>
      </c>
      <c r="C18" s="375">
        <v>12.436548223350254</v>
      </c>
      <c r="D18" s="375">
        <v>7.7457795431976173</v>
      </c>
    </row>
    <row r="19" spans="1:4" ht="0.2" customHeight="1" x14ac:dyDescent="0.2">
      <c r="A19" s="372"/>
      <c r="B19" s="374"/>
      <c r="C19" s="375"/>
      <c r="D19" s="375"/>
    </row>
    <row r="20" spans="1:4" x14ac:dyDescent="0.2">
      <c r="A20" s="372">
        <v>1991</v>
      </c>
      <c r="B20" s="374">
        <v>9.4017094017094021</v>
      </c>
      <c r="C20" s="375">
        <v>11.845102505694761</v>
      </c>
      <c r="D20" s="375">
        <v>9.2876465284039664</v>
      </c>
    </row>
    <row r="21" spans="1:4" ht="0.2" customHeight="1" x14ac:dyDescent="0.2">
      <c r="A21" s="372"/>
      <c r="B21" s="374"/>
      <c r="C21" s="375"/>
      <c r="D21" s="375"/>
    </row>
    <row r="22" spans="1:4" x14ac:dyDescent="0.2">
      <c r="A22" s="372">
        <v>1993</v>
      </c>
      <c r="B22" s="374">
        <v>8.6206896551724146</v>
      </c>
      <c r="C22" s="375">
        <v>12.938596491228072</v>
      </c>
      <c r="D22" s="375">
        <v>9.62800875273523</v>
      </c>
    </row>
    <row r="23" spans="1:4" ht="0.2" customHeight="1" x14ac:dyDescent="0.2">
      <c r="A23" s="372"/>
      <c r="B23" s="374"/>
      <c r="C23" s="375"/>
      <c r="D23" s="375"/>
    </row>
    <row r="24" spans="1:4" x14ac:dyDescent="0.2">
      <c r="A24" s="372">
        <v>1995</v>
      </c>
      <c r="B24" s="374">
        <v>8.8145896656534948</v>
      </c>
      <c r="C24" s="375">
        <v>15.163934426229508</v>
      </c>
      <c r="D24" s="375">
        <v>10.465858328015317</v>
      </c>
    </row>
    <row r="25" spans="1:4" ht="0.2" customHeight="1" x14ac:dyDescent="0.2">
      <c r="A25" s="372"/>
      <c r="B25" s="374"/>
      <c r="C25" s="375"/>
      <c r="D25" s="375"/>
    </row>
    <row r="26" spans="1:4" x14ac:dyDescent="0.2">
      <c r="A26" s="373">
        <v>1997</v>
      </c>
      <c r="B26" s="374">
        <v>12.256267409470752</v>
      </c>
      <c r="C26" s="375">
        <v>15.092024539877299</v>
      </c>
      <c r="D26" s="375">
        <v>11.740166865315853</v>
      </c>
    </row>
    <row r="27" spans="1:4" ht="0.2" customHeight="1" x14ac:dyDescent="0.2">
      <c r="A27" s="373"/>
      <c r="B27" s="374"/>
      <c r="C27" s="375"/>
      <c r="D27" s="375"/>
    </row>
    <row r="28" spans="1:4" x14ac:dyDescent="0.2">
      <c r="A28" s="372">
        <v>1999</v>
      </c>
      <c r="B28" s="374">
        <v>12.938005390835579</v>
      </c>
      <c r="C28" s="375">
        <v>16.401468788249694</v>
      </c>
      <c r="D28" s="375">
        <v>12.536443148688047</v>
      </c>
    </row>
    <row r="29" spans="1:4" ht="0.2" customHeight="1" x14ac:dyDescent="0.2">
      <c r="A29" s="372"/>
      <c r="B29" s="374"/>
      <c r="C29" s="375"/>
      <c r="D29" s="375"/>
    </row>
    <row r="30" spans="1:4" x14ac:dyDescent="0.2">
      <c r="A30" s="373">
        <v>2001</v>
      </c>
      <c r="B30" s="374">
        <v>14.285714285714285</v>
      </c>
      <c r="C30" s="375">
        <v>19</v>
      </c>
      <c r="D30" s="375">
        <v>14.189189189189189</v>
      </c>
    </row>
    <row r="31" spans="1:4" ht="0.2" customHeight="1" x14ac:dyDescent="0.2">
      <c r="A31" s="373"/>
      <c r="B31" s="374"/>
      <c r="C31" s="375"/>
      <c r="D31" s="375"/>
    </row>
    <row r="32" spans="1:4" x14ac:dyDescent="0.2">
      <c r="A32" s="372">
        <v>2003</v>
      </c>
      <c r="B32" s="374">
        <v>17.435897435897434</v>
      </c>
      <c r="C32" s="375">
        <v>20.876826722338205</v>
      </c>
      <c r="D32" s="375">
        <v>16.564102564102566</v>
      </c>
    </row>
    <row r="33" spans="1:4" ht="0.2" customHeight="1" x14ac:dyDescent="0.2">
      <c r="A33" s="372"/>
      <c r="B33" s="374"/>
      <c r="C33" s="375"/>
      <c r="D33" s="375"/>
    </row>
    <row r="34" spans="1:4" x14ac:dyDescent="0.2">
      <c r="A34" s="372">
        <v>2005</v>
      </c>
      <c r="B34" s="374">
        <v>19.37799043062201</v>
      </c>
      <c r="C34" s="375">
        <v>24.954296160877515</v>
      </c>
      <c r="D34" s="375">
        <v>17.608476286579215</v>
      </c>
    </row>
    <row r="35" spans="1:4" ht="0.2" customHeight="1" x14ac:dyDescent="0.2">
      <c r="A35" s="372"/>
      <c r="B35" s="374"/>
      <c r="C35" s="375"/>
      <c r="D35" s="375"/>
    </row>
    <row r="36" spans="1:4" x14ac:dyDescent="0.2">
      <c r="A36" s="372">
        <v>2007</v>
      </c>
      <c r="B36" s="374">
        <v>20.993227990970656</v>
      </c>
      <c r="C36" s="375">
        <v>27.111111111111114</v>
      </c>
      <c r="D36" s="375">
        <v>18.828242363545318</v>
      </c>
    </row>
    <row r="37" spans="1:4" x14ac:dyDescent="0.2">
      <c r="A37" s="372">
        <v>2008</v>
      </c>
      <c r="B37" s="374">
        <v>22.121896162528216</v>
      </c>
      <c r="C37" s="375">
        <v>30.167224080267559</v>
      </c>
      <c r="D37" s="375">
        <v>20.149253731343283</v>
      </c>
    </row>
    <row r="38" spans="1:4" x14ac:dyDescent="0.2">
      <c r="A38" s="372">
        <v>2009</v>
      </c>
      <c r="B38" s="374">
        <v>23.026315789473685</v>
      </c>
      <c r="C38" s="375">
        <v>30.792498487598309</v>
      </c>
      <c r="D38" s="375">
        <v>21.397797989468646</v>
      </c>
    </row>
    <row r="39" spans="1:4" x14ac:dyDescent="0.2">
      <c r="A39" s="372">
        <v>2010</v>
      </c>
      <c r="B39" s="374">
        <v>25.847457627118644</v>
      </c>
      <c r="C39" s="375">
        <v>30.577037477691849</v>
      </c>
      <c r="D39" s="375">
        <v>22.66355140186916</v>
      </c>
    </row>
    <row r="40" spans="1:4" x14ac:dyDescent="0.2">
      <c r="A40" s="372">
        <v>2011</v>
      </c>
      <c r="B40" s="374">
        <v>28.138528138528141</v>
      </c>
      <c r="C40" s="375">
        <v>31.095630145661811</v>
      </c>
      <c r="D40" s="375">
        <v>23.772372648003671</v>
      </c>
    </row>
    <row r="41" spans="1:4" x14ac:dyDescent="0.2">
      <c r="A41" s="372">
        <v>2012</v>
      </c>
      <c r="B41" s="374">
        <v>30.390143737166326</v>
      </c>
      <c r="C41" s="375">
        <v>30.789473684210527</v>
      </c>
      <c r="D41" s="375">
        <v>24.921135646687699</v>
      </c>
    </row>
    <row r="42" spans="1:4" x14ac:dyDescent="0.2">
      <c r="A42" s="372">
        <v>2013</v>
      </c>
      <c r="B42" s="374">
        <v>31.860036832412526</v>
      </c>
      <c r="C42" s="375"/>
      <c r="D42" s="375">
        <v>25.948018747337027</v>
      </c>
    </row>
    <row r="43" spans="1:4" ht="0.2" customHeight="1" x14ac:dyDescent="0.2"/>
  </sheetData>
  <mergeCells count="2">
    <mergeCell ref="B1:L1"/>
    <mergeCell ref="B2:L2"/>
  </mergeCells>
  <pageMargins left="0.75" right="0.75" top="1" bottom="1" header="0.5" footer="0.5"/>
  <pageSetup paperSize="9" orientation="portrait" verticalDpi="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G36"/>
  <sheetViews>
    <sheetView workbookViewId="0">
      <selection activeCell="B2" sqref="B2:G2"/>
    </sheetView>
  </sheetViews>
  <sheetFormatPr baseColWidth="10" defaultRowHeight="12.75" x14ac:dyDescent="0.2"/>
  <cols>
    <col min="1" max="1" width="11.42578125" style="176"/>
    <col min="2" max="2" width="8.85546875" style="176" customWidth="1"/>
    <col min="3" max="16384" width="11.42578125" style="176"/>
  </cols>
  <sheetData>
    <row r="1" spans="1:7" ht="39.75" customHeight="1" x14ac:dyDescent="0.2">
      <c r="A1" s="401" t="s">
        <v>504</v>
      </c>
      <c r="B1" s="402" t="s">
        <v>486</v>
      </c>
      <c r="C1" s="402"/>
      <c r="D1" s="402"/>
      <c r="E1" s="402"/>
      <c r="F1" s="402"/>
      <c r="G1" s="402"/>
    </row>
    <row r="2" spans="1:7" ht="36.75" customHeight="1" x14ac:dyDescent="0.2">
      <c r="A2" s="401" t="s">
        <v>505</v>
      </c>
      <c r="B2" s="402" t="s">
        <v>485</v>
      </c>
      <c r="C2" s="402"/>
      <c r="D2" s="402"/>
      <c r="E2" s="402"/>
      <c r="F2" s="402"/>
      <c r="G2" s="402"/>
    </row>
    <row r="3" spans="1:7" x14ac:dyDescent="0.2">
      <c r="A3" s="381"/>
      <c r="B3" s="381"/>
    </row>
    <row r="4" spans="1:7" ht="38.25" x14ac:dyDescent="0.2">
      <c r="A4" s="383"/>
      <c r="B4" s="383"/>
      <c r="C4" s="387" t="s">
        <v>487</v>
      </c>
      <c r="D4" s="384" t="s">
        <v>129</v>
      </c>
    </row>
    <row r="5" spans="1:7" ht="63.75" x14ac:dyDescent="0.2">
      <c r="A5" s="385" t="s">
        <v>143</v>
      </c>
      <c r="B5" s="385" t="s">
        <v>22</v>
      </c>
      <c r="C5" s="388" t="s">
        <v>488</v>
      </c>
      <c r="D5" s="386" t="s">
        <v>482</v>
      </c>
    </row>
    <row r="6" spans="1:7" x14ac:dyDescent="0.2">
      <c r="A6" s="382" t="s">
        <v>138</v>
      </c>
      <c r="B6" s="382" t="s">
        <v>42</v>
      </c>
      <c r="C6" s="179">
        <v>43</v>
      </c>
      <c r="D6" s="288">
        <v>44.487036149709844</v>
      </c>
    </row>
    <row r="7" spans="1:7" x14ac:dyDescent="0.2">
      <c r="A7" s="382" t="s">
        <v>133</v>
      </c>
      <c r="B7" s="382" t="s">
        <v>36</v>
      </c>
      <c r="C7" s="179">
        <v>33</v>
      </c>
      <c r="D7" s="288">
        <v>43.75</v>
      </c>
    </row>
    <row r="8" spans="1:7" x14ac:dyDescent="0.2">
      <c r="A8" s="382" t="s">
        <v>33</v>
      </c>
      <c r="B8" s="382" t="s">
        <v>33</v>
      </c>
      <c r="C8" s="179">
        <v>31</v>
      </c>
      <c r="D8" s="288">
        <v>46.885447826852015</v>
      </c>
    </row>
    <row r="9" spans="1:7" x14ac:dyDescent="0.2">
      <c r="A9" s="382" t="s">
        <v>135</v>
      </c>
      <c r="B9" s="382" t="s">
        <v>39</v>
      </c>
      <c r="C9" s="179">
        <v>25</v>
      </c>
      <c r="D9" s="288">
        <v>44.38848588458162</v>
      </c>
    </row>
    <row r="10" spans="1:7" x14ac:dyDescent="0.2">
      <c r="A10" s="382" t="s">
        <v>268</v>
      </c>
      <c r="B10" s="382" t="s">
        <v>127</v>
      </c>
      <c r="C10" s="179">
        <v>22</v>
      </c>
      <c r="D10" s="288">
        <v>45.870298638010745</v>
      </c>
    </row>
    <row r="11" spans="1:7" x14ac:dyDescent="0.2">
      <c r="A11" s="382" t="s">
        <v>125</v>
      </c>
      <c r="B11" s="382" t="s">
        <v>125</v>
      </c>
      <c r="C11" s="179">
        <v>17</v>
      </c>
      <c r="D11" s="288">
        <v>51.676324503311257</v>
      </c>
    </row>
    <row r="12" spans="1:7" x14ac:dyDescent="0.2">
      <c r="A12" s="382" t="s">
        <v>66</v>
      </c>
      <c r="B12" s="382" t="s">
        <v>66</v>
      </c>
      <c r="C12" s="179">
        <v>14</v>
      </c>
      <c r="D12" s="288">
        <v>41.993185689948895</v>
      </c>
    </row>
    <row r="13" spans="1:7" x14ac:dyDescent="0.2">
      <c r="A13" s="382" t="s">
        <v>132</v>
      </c>
      <c r="B13" s="382" t="s">
        <v>34</v>
      </c>
      <c r="C13" s="179">
        <v>13</v>
      </c>
      <c r="D13" s="288">
        <v>32.715259627510832</v>
      </c>
    </row>
    <row r="14" spans="1:7" x14ac:dyDescent="0.2">
      <c r="A14" s="382" t="s">
        <v>123</v>
      </c>
      <c r="B14" s="382" t="s">
        <v>123</v>
      </c>
      <c r="C14" s="179">
        <v>12</v>
      </c>
      <c r="D14" s="288">
        <v>44.777503090234859</v>
      </c>
    </row>
    <row r="15" spans="1:7" x14ac:dyDescent="0.2">
      <c r="A15" s="382" t="s">
        <v>269</v>
      </c>
      <c r="B15" s="382" t="s">
        <v>61</v>
      </c>
      <c r="C15" s="179">
        <v>11</v>
      </c>
      <c r="D15" s="288">
        <v>46.647923875432525</v>
      </c>
    </row>
    <row r="16" spans="1:7" x14ac:dyDescent="0.2">
      <c r="A16" s="382" t="s">
        <v>122</v>
      </c>
      <c r="B16" s="382" t="s">
        <v>122</v>
      </c>
      <c r="C16" s="179">
        <v>10</v>
      </c>
      <c r="D16" s="288">
        <v>40.328051806928151</v>
      </c>
    </row>
    <row r="17" spans="1:4" x14ac:dyDescent="0.2">
      <c r="A17" s="382" t="s">
        <v>261</v>
      </c>
      <c r="B17" s="382" t="s">
        <v>60</v>
      </c>
      <c r="C17" s="179">
        <v>8</v>
      </c>
      <c r="D17" s="288">
        <v>39.570040247374102</v>
      </c>
    </row>
    <row r="18" spans="1:4" x14ac:dyDescent="0.2">
      <c r="A18" s="382" t="s">
        <v>131</v>
      </c>
      <c r="B18" s="382" t="s">
        <v>32</v>
      </c>
      <c r="C18" s="179">
        <v>8</v>
      </c>
      <c r="D18" s="288">
        <v>41.55274049918475</v>
      </c>
    </row>
    <row r="19" spans="1:4" x14ac:dyDescent="0.2">
      <c r="A19" s="382" t="s">
        <v>272</v>
      </c>
      <c r="B19" s="382" t="s">
        <v>126</v>
      </c>
      <c r="C19" s="179">
        <v>8</v>
      </c>
      <c r="D19" s="288">
        <v>53.995882463035748</v>
      </c>
    </row>
    <row r="20" spans="1:4" x14ac:dyDescent="0.2">
      <c r="A20" s="382" t="s">
        <v>478</v>
      </c>
      <c r="B20" s="382" t="s">
        <v>67</v>
      </c>
      <c r="C20" s="179">
        <v>8</v>
      </c>
      <c r="D20" s="288">
        <v>34.785559529092382</v>
      </c>
    </row>
    <row r="21" spans="1:4" x14ac:dyDescent="0.2">
      <c r="A21" s="382" t="s">
        <v>139</v>
      </c>
      <c r="B21" s="382" t="s">
        <v>43</v>
      </c>
      <c r="C21" s="179">
        <v>7</v>
      </c>
      <c r="D21" s="288">
        <v>35.588482938812355</v>
      </c>
    </row>
    <row r="22" spans="1:4" x14ac:dyDescent="0.2">
      <c r="A22" s="382" t="s">
        <v>479</v>
      </c>
      <c r="B22" s="382" t="s">
        <v>63</v>
      </c>
      <c r="C22" s="179">
        <v>7</v>
      </c>
      <c r="D22" s="288">
        <v>38.801691108468752</v>
      </c>
    </row>
    <row r="23" spans="1:4" x14ac:dyDescent="0.2">
      <c r="A23" s="382" t="s">
        <v>480</v>
      </c>
      <c r="B23" s="382" t="s">
        <v>57</v>
      </c>
      <c r="C23" s="179">
        <v>7</v>
      </c>
      <c r="D23" s="288">
        <v>38.042643923240938</v>
      </c>
    </row>
    <row r="24" spans="1:4" x14ac:dyDescent="0.2">
      <c r="A24" s="382" t="s">
        <v>65</v>
      </c>
      <c r="B24" s="382" t="s">
        <v>65</v>
      </c>
      <c r="C24" s="179">
        <v>7</v>
      </c>
      <c r="D24" s="288">
        <v>45.125098171210595</v>
      </c>
    </row>
    <row r="25" spans="1:4" x14ac:dyDescent="0.2">
      <c r="A25" s="382" t="s">
        <v>64</v>
      </c>
      <c r="B25" s="382" t="s">
        <v>64</v>
      </c>
      <c r="C25" s="179">
        <v>5</v>
      </c>
      <c r="D25" s="288">
        <v>44.3042071197411</v>
      </c>
    </row>
    <row r="26" spans="1:4" x14ac:dyDescent="0.2">
      <c r="A26" s="382" t="s">
        <v>266</v>
      </c>
      <c r="B26" s="382" t="s">
        <v>68</v>
      </c>
      <c r="C26" s="179">
        <v>4</v>
      </c>
      <c r="D26" s="288">
        <v>34.279421334534717</v>
      </c>
    </row>
    <row r="27" spans="1:4" x14ac:dyDescent="0.2">
      <c r="A27" s="382" t="s">
        <v>140</v>
      </c>
      <c r="B27" s="382" t="s">
        <v>45</v>
      </c>
      <c r="C27" s="179">
        <v>4</v>
      </c>
      <c r="D27" s="288">
        <v>37.759564723303143</v>
      </c>
    </row>
    <row r="28" spans="1:4" x14ac:dyDescent="0.2">
      <c r="A28" s="382" t="s">
        <v>481</v>
      </c>
      <c r="B28" s="382" t="s">
        <v>69</v>
      </c>
      <c r="C28" s="179">
        <v>4</v>
      </c>
      <c r="D28" s="288">
        <v>40.490574194796181</v>
      </c>
    </row>
    <row r="29" spans="1:4" x14ac:dyDescent="0.2">
      <c r="A29" s="382"/>
      <c r="B29" s="382"/>
      <c r="D29" s="288"/>
    </row>
    <row r="30" spans="1:4" x14ac:dyDescent="0.2">
      <c r="A30" s="382" t="s">
        <v>484</v>
      </c>
    </row>
    <row r="31" spans="1:4" x14ac:dyDescent="0.2">
      <c r="A31" s="382" t="s">
        <v>483</v>
      </c>
    </row>
    <row r="32" spans="1:4" x14ac:dyDescent="0.2">
      <c r="A32" s="382"/>
    </row>
    <row r="33" spans="1:1" x14ac:dyDescent="0.2">
      <c r="A33" s="382"/>
    </row>
    <row r="34" spans="1:1" x14ac:dyDescent="0.2">
      <c r="A34" s="382"/>
    </row>
    <row r="35" spans="1:1" x14ac:dyDescent="0.2">
      <c r="A35" s="382"/>
    </row>
    <row r="36" spans="1:1" x14ac:dyDescent="0.2">
      <c r="A36" s="382"/>
    </row>
  </sheetData>
  <sortState ref="A10:D36">
    <sortCondition descending="1" ref="C10:C36"/>
  </sortState>
  <mergeCells count="2">
    <mergeCell ref="B1:G1"/>
    <mergeCell ref="B2:G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J14"/>
  <sheetViews>
    <sheetView workbookViewId="0">
      <selection activeCell="M9" sqref="M8:M9"/>
    </sheetView>
  </sheetViews>
  <sheetFormatPr baseColWidth="10" defaultRowHeight="12.75" x14ac:dyDescent="0.2"/>
  <cols>
    <col min="1" max="1" width="11.42578125" style="176"/>
    <col min="2" max="2" width="12" style="176" customWidth="1"/>
    <col min="3" max="3" width="12.85546875" style="176" customWidth="1"/>
    <col min="4" max="4" width="13.28515625" style="176" customWidth="1"/>
    <col min="5" max="5" width="13.7109375" style="176" customWidth="1"/>
    <col min="6" max="6" width="11.42578125" style="176"/>
    <col min="7" max="8" width="23.5703125" style="176" customWidth="1"/>
    <col min="9" max="9" width="17.140625" style="176" customWidth="1"/>
    <col min="10" max="10" width="14.85546875" style="176" customWidth="1"/>
    <col min="11" max="16384" width="11.42578125" style="176"/>
  </cols>
  <sheetData>
    <row r="1" spans="1:10" x14ac:dyDescent="0.2">
      <c r="A1" s="112" t="s">
        <v>491</v>
      </c>
      <c r="B1" s="112" t="s">
        <v>489</v>
      </c>
      <c r="C1" s="228"/>
      <c r="D1" s="228"/>
      <c r="E1" s="228"/>
    </row>
    <row r="2" spans="1:10" x14ac:dyDescent="0.2">
      <c r="A2" s="112" t="s">
        <v>490</v>
      </c>
      <c r="B2" s="188" t="s">
        <v>297</v>
      </c>
      <c r="C2" s="228"/>
      <c r="D2" s="228"/>
      <c r="E2" s="228"/>
    </row>
    <row r="3" spans="1:10" x14ac:dyDescent="0.2">
      <c r="A3" s="112"/>
      <c r="B3" s="188"/>
      <c r="C3" s="228"/>
      <c r="D3" s="228"/>
      <c r="E3" s="228"/>
    </row>
    <row r="4" spans="1:10" ht="51" x14ac:dyDescent="0.2">
      <c r="A4" s="391" t="s">
        <v>477</v>
      </c>
      <c r="B4" s="393" t="s">
        <v>492</v>
      </c>
      <c r="C4" s="392" t="s">
        <v>493</v>
      </c>
      <c r="D4" s="395" t="s">
        <v>495</v>
      </c>
      <c r="E4" s="394" t="s">
        <v>494</v>
      </c>
      <c r="G4" s="188" t="s">
        <v>259</v>
      </c>
      <c r="H4" s="188"/>
    </row>
    <row r="5" spans="1:10" x14ac:dyDescent="0.2">
      <c r="A5" s="176" t="s">
        <v>160</v>
      </c>
      <c r="B5" s="179">
        <v>859</v>
      </c>
      <c r="C5" s="176">
        <v>326</v>
      </c>
      <c r="D5" s="396" t="str">
        <f>ROUND(B5/SUM(B5:C5),2)*100&amp;"%"</f>
        <v>72%</v>
      </c>
      <c r="E5" s="390" t="str">
        <f>ROUND(C5/SUM(B5:C5),2)*100&amp;"%"</f>
        <v>28%</v>
      </c>
      <c r="F5" s="390"/>
      <c r="G5" s="391" t="s">
        <v>248</v>
      </c>
      <c r="H5" s="391"/>
      <c r="I5" s="399" t="s">
        <v>368</v>
      </c>
      <c r="J5" s="400" t="s">
        <v>503</v>
      </c>
    </row>
    <row r="6" spans="1:10" x14ac:dyDescent="0.2">
      <c r="A6" s="176" t="s">
        <v>161</v>
      </c>
      <c r="B6" s="179">
        <v>890</v>
      </c>
      <c r="C6" s="176">
        <v>439</v>
      </c>
      <c r="D6" s="396" t="str">
        <f t="shared" ref="D6:D8" si="0">ROUND(B6/SUM(B6:C6),2)*100&amp;"%"</f>
        <v>67%</v>
      </c>
      <c r="E6" s="390" t="str">
        <f t="shared" ref="E6:E8" si="1">ROUND(C6/SUM(B6:C6),2)*100&amp;"%"</f>
        <v>33%</v>
      </c>
      <c r="G6" s="176" t="s">
        <v>255</v>
      </c>
      <c r="H6" s="176" t="s">
        <v>496</v>
      </c>
      <c r="I6" s="397">
        <f>J6/J$14</f>
        <v>3.2894736842105261E-3</v>
      </c>
      <c r="J6" s="389">
        <v>6</v>
      </c>
    </row>
    <row r="7" spans="1:10" x14ac:dyDescent="0.2">
      <c r="A7" s="176" t="s">
        <v>256</v>
      </c>
      <c r="B7" s="179">
        <v>954</v>
      </c>
      <c r="C7" s="176">
        <v>507</v>
      </c>
      <c r="D7" s="396" t="str">
        <f t="shared" si="0"/>
        <v>65%</v>
      </c>
      <c r="E7" s="390" t="str">
        <f t="shared" si="1"/>
        <v>35%</v>
      </c>
      <c r="G7" s="176" t="s">
        <v>251</v>
      </c>
      <c r="H7" s="176" t="s">
        <v>497</v>
      </c>
      <c r="I7" s="398">
        <f>J7/J$14</f>
        <v>2.7960526315789474E-2</v>
      </c>
      <c r="J7" s="389">
        <v>51</v>
      </c>
    </row>
    <row r="8" spans="1:10" x14ac:dyDescent="0.2">
      <c r="A8" s="176" t="s">
        <v>257</v>
      </c>
      <c r="B8" s="179">
        <v>972</v>
      </c>
      <c r="C8" s="176">
        <v>552</v>
      </c>
      <c r="D8" s="396" t="str">
        <f t="shared" si="0"/>
        <v>64%</v>
      </c>
      <c r="E8" s="390" t="str">
        <f t="shared" si="1"/>
        <v>36%</v>
      </c>
      <c r="G8" s="176" t="s">
        <v>252</v>
      </c>
      <c r="H8" s="176" t="s">
        <v>498</v>
      </c>
      <c r="I8" s="398">
        <f>J8/J$14</f>
        <v>3.3442982456140351E-2</v>
      </c>
      <c r="J8" s="389">
        <v>61</v>
      </c>
    </row>
    <row r="9" spans="1:10" x14ac:dyDescent="0.2">
      <c r="G9" s="176" t="s">
        <v>105</v>
      </c>
      <c r="H9" s="176" t="s">
        <v>499</v>
      </c>
      <c r="I9" s="398">
        <f>J9/J$14</f>
        <v>0.10581140350877193</v>
      </c>
      <c r="J9" s="389">
        <v>193</v>
      </c>
    </row>
    <row r="10" spans="1:10" x14ac:dyDescent="0.2">
      <c r="A10" s="278" t="s">
        <v>258</v>
      </c>
      <c r="G10" s="176" t="s">
        <v>250</v>
      </c>
      <c r="H10" s="176" t="s">
        <v>500</v>
      </c>
      <c r="I10" s="398">
        <f>J10/J$14</f>
        <v>0.1206140350877193</v>
      </c>
      <c r="J10" s="389">
        <v>220</v>
      </c>
    </row>
    <row r="11" spans="1:10" x14ac:dyDescent="0.2">
      <c r="G11" s="176" t="s">
        <v>253</v>
      </c>
      <c r="H11" s="176" t="s">
        <v>501</v>
      </c>
      <c r="I11" s="398">
        <f>J11/J$14</f>
        <v>0.14199561403508773</v>
      </c>
      <c r="J11" s="389">
        <v>259</v>
      </c>
    </row>
    <row r="12" spans="1:10" x14ac:dyDescent="0.2">
      <c r="G12" s="176" t="s">
        <v>249</v>
      </c>
      <c r="H12" s="176" t="s">
        <v>502</v>
      </c>
      <c r="I12" s="398">
        <f>J12/J$14</f>
        <v>0.2412280701754386</v>
      </c>
      <c r="J12" s="389">
        <v>440</v>
      </c>
    </row>
    <row r="13" spans="1:10" x14ac:dyDescent="0.2">
      <c r="G13" s="176" t="s">
        <v>254</v>
      </c>
      <c r="H13" s="176" t="s">
        <v>254</v>
      </c>
      <c r="I13" s="398">
        <f>J13/J$14</f>
        <v>0.32565789473684209</v>
      </c>
      <c r="J13" s="389">
        <v>594</v>
      </c>
    </row>
    <row r="14" spans="1:10" x14ac:dyDescent="0.2">
      <c r="G14" s="176" t="s">
        <v>2</v>
      </c>
      <c r="H14" s="176" t="s">
        <v>144</v>
      </c>
      <c r="I14" s="398">
        <f>SUM(I6:I13)</f>
        <v>1</v>
      </c>
      <c r="J14" s="389">
        <f>SUM(J6:J13)</f>
        <v>1824</v>
      </c>
    </row>
  </sheetData>
  <sortState ref="G26:J33">
    <sortCondition ref="J5:J12"/>
  </sortState>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K42"/>
  <sheetViews>
    <sheetView workbookViewId="0"/>
  </sheetViews>
  <sheetFormatPr baseColWidth="10" defaultColWidth="9.140625" defaultRowHeight="12.75" x14ac:dyDescent="0.2"/>
  <cols>
    <col min="1" max="1" width="9.140625" style="176"/>
    <col min="2" max="2" width="3.85546875" style="176" customWidth="1"/>
    <col min="3" max="16384" width="9.140625" style="176"/>
  </cols>
  <sheetData>
    <row r="1" spans="1:11" s="188" customFormat="1" x14ac:dyDescent="0.2">
      <c r="A1" s="188" t="s">
        <v>508</v>
      </c>
      <c r="B1" s="403" t="s">
        <v>130</v>
      </c>
    </row>
    <row r="2" spans="1:11" x14ac:dyDescent="0.2">
      <c r="A2" s="188" t="s">
        <v>507</v>
      </c>
      <c r="B2" s="188" t="s">
        <v>506</v>
      </c>
    </row>
    <row r="3" spans="1:11" x14ac:dyDescent="0.2">
      <c r="A3" s="404"/>
      <c r="B3" s="404"/>
      <c r="C3" s="404"/>
      <c r="D3" s="404"/>
      <c r="E3" s="228"/>
      <c r="F3" s="228"/>
      <c r="G3" s="228"/>
      <c r="H3" s="228"/>
      <c r="I3" s="228"/>
      <c r="J3" s="228"/>
    </row>
    <row r="4" spans="1:11" ht="25.5" x14ac:dyDescent="0.2">
      <c r="A4" s="411" t="s">
        <v>0</v>
      </c>
      <c r="B4" s="411"/>
      <c r="C4" s="412" t="s">
        <v>84</v>
      </c>
      <c r="D4" s="412" t="s">
        <v>91</v>
      </c>
      <c r="E4" s="413" t="s">
        <v>510</v>
      </c>
      <c r="H4" s="228"/>
      <c r="I4" s="228"/>
      <c r="J4" s="228"/>
      <c r="K4" s="228"/>
    </row>
    <row r="5" spans="1:11" ht="25.5" x14ac:dyDescent="0.2">
      <c r="A5" s="411" t="s">
        <v>332</v>
      </c>
      <c r="B5" s="411"/>
      <c r="C5" s="412" t="s">
        <v>120</v>
      </c>
      <c r="D5" s="412" t="s">
        <v>121</v>
      </c>
      <c r="E5" s="413" t="s">
        <v>509</v>
      </c>
      <c r="H5" s="228"/>
      <c r="I5" s="228"/>
      <c r="J5" s="228"/>
      <c r="K5" s="228"/>
    </row>
    <row r="6" spans="1:11" x14ac:dyDescent="0.2">
      <c r="A6" s="405">
        <v>1980</v>
      </c>
      <c r="B6" s="414">
        <f>A6</f>
        <v>1980</v>
      </c>
      <c r="C6" s="406">
        <v>19</v>
      </c>
      <c r="D6" s="406">
        <v>168</v>
      </c>
      <c r="E6" s="407">
        <f>C6/(C6+D6)*100</f>
        <v>10.160427807486631</v>
      </c>
      <c r="H6" s="228"/>
      <c r="I6" s="228"/>
      <c r="J6" s="228"/>
      <c r="K6" s="228"/>
    </row>
    <row r="7" spans="1:11" x14ac:dyDescent="0.2">
      <c r="A7" s="405">
        <v>1981</v>
      </c>
      <c r="B7" s="414"/>
      <c r="C7" s="406">
        <v>15</v>
      </c>
      <c r="D7" s="406">
        <v>158</v>
      </c>
      <c r="E7" s="407">
        <f t="shared" ref="E7:E39" si="0">C7/(C7+D7)*100</f>
        <v>8.6705202312138727</v>
      </c>
      <c r="H7" s="228"/>
      <c r="I7" s="228"/>
      <c r="J7" s="228"/>
      <c r="K7" s="228"/>
    </row>
    <row r="8" spans="1:11" x14ac:dyDescent="0.2">
      <c r="A8" s="405">
        <v>1982</v>
      </c>
      <c r="B8" s="414" t="str">
        <f t="shared" ref="B8:B38" si="1">"-"&amp;MID(A8,3,2)</f>
        <v>-82</v>
      </c>
      <c r="C8" s="406">
        <v>20</v>
      </c>
      <c r="D8" s="406">
        <v>175</v>
      </c>
      <c r="E8" s="407">
        <f t="shared" si="0"/>
        <v>10.256410256410255</v>
      </c>
      <c r="H8" s="228"/>
      <c r="I8" s="228"/>
      <c r="J8" s="228"/>
      <c r="K8" s="228"/>
    </row>
    <row r="9" spans="1:11" x14ac:dyDescent="0.2">
      <c r="A9" s="405">
        <v>1983</v>
      </c>
      <c r="B9" s="414"/>
      <c r="C9" s="406">
        <v>26</v>
      </c>
      <c r="D9" s="406">
        <v>181</v>
      </c>
      <c r="E9" s="407">
        <f t="shared" si="0"/>
        <v>12.560386473429952</v>
      </c>
      <c r="H9" s="228"/>
      <c r="I9" s="228"/>
      <c r="J9" s="228"/>
      <c r="K9" s="228"/>
    </row>
    <row r="10" spans="1:11" x14ac:dyDescent="0.2">
      <c r="A10" s="405">
        <v>1984</v>
      </c>
      <c r="B10" s="414" t="str">
        <f t="shared" si="1"/>
        <v>-84</v>
      </c>
      <c r="C10" s="406">
        <v>25</v>
      </c>
      <c r="D10" s="406">
        <v>199</v>
      </c>
      <c r="E10" s="407">
        <f t="shared" si="0"/>
        <v>11.160714285714286</v>
      </c>
      <c r="H10" s="228"/>
      <c r="I10" s="228"/>
      <c r="J10" s="228"/>
      <c r="K10" s="228"/>
    </row>
    <row r="11" spans="1:11" x14ac:dyDescent="0.2">
      <c r="A11" s="405">
        <v>1985</v>
      </c>
      <c r="B11" s="414"/>
      <c r="C11" s="406">
        <v>35</v>
      </c>
      <c r="D11" s="406">
        <v>185</v>
      </c>
      <c r="E11" s="407">
        <f t="shared" si="0"/>
        <v>15.909090909090908</v>
      </c>
      <c r="H11" s="228"/>
      <c r="I11" s="228"/>
      <c r="J11" s="228"/>
      <c r="K11" s="228"/>
    </row>
    <row r="12" spans="1:11" x14ac:dyDescent="0.2">
      <c r="A12" s="405">
        <v>1986</v>
      </c>
      <c r="B12" s="414" t="str">
        <f t="shared" si="1"/>
        <v>-86</v>
      </c>
      <c r="C12" s="406">
        <v>49</v>
      </c>
      <c r="D12" s="406">
        <v>203</v>
      </c>
      <c r="E12" s="407">
        <f t="shared" si="0"/>
        <v>19.444444444444446</v>
      </c>
      <c r="H12" s="228"/>
      <c r="I12" s="228"/>
      <c r="J12" s="228"/>
      <c r="K12" s="228"/>
    </row>
    <row r="13" spans="1:11" x14ac:dyDescent="0.2">
      <c r="A13" s="405">
        <v>1987</v>
      </c>
      <c r="B13" s="414"/>
      <c r="C13" s="406">
        <v>46</v>
      </c>
      <c r="D13" s="406">
        <v>207</v>
      </c>
      <c r="E13" s="407">
        <f t="shared" si="0"/>
        <v>18.181818181818183</v>
      </c>
      <c r="H13" s="228"/>
      <c r="I13" s="228"/>
      <c r="J13" s="228"/>
      <c r="K13" s="228"/>
    </row>
    <row r="14" spans="1:11" x14ac:dyDescent="0.2">
      <c r="A14" s="405">
        <v>1988</v>
      </c>
      <c r="B14" s="414" t="str">
        <f t="shared" si="1"/>
        <v>-88</v>
      </c>
      <c r="C14" s="406">
        <v>56</v>
      </c>
      <c r="D14" s="406">
        <v>241</v>
      </c>
      <c r="E14" s="407">
        <f t="shared" si="0"/>
        <v>18.855218855218855</v>
      </c>
      <c r="H14" s="228"/>
      <c r="I14" s="228"/>
      <c r="J14" s="228"/>
      <c r="K14" s="228"/>
    </row>
    <row r="15" spans="1:11" x14ac:dyDescent="0.2">
      <c r="A15" s="405">
        <v>1989</v>
      </c>
      <c r="B15" s="414"/>
      <c r="C15" s="406">
        <v>58</v>
      </c>
      <c r="D15" s="406">
        <v>280</v>
      </c>
      <c r="E15" s="407">
        <f t="shared" si="0"/>
        <v>17.159763313609467</v>
      </c>
      <c r="H15" s="228"/>
      <c r="I15" s="228"/>
      <c r="J15" s="228"/>
      <c r="K15" s="228"/>
    </row>
    <row r="16" spans="1:11" x14ac:dyDescent="0.2">
      <c r="A16" s="405">
        <v>1990</v>
      </c>
      <c r="B16" s="414" t="str">
        <f t="shared" si="1"/>
        <v>-90</v>
      </c>
      <c r="C16" s="406">
        <v>65</v>
      </c>
      <c r="D16" s="406">
        <v>328</v>
      </c>
      <c r="E16" s="407">
        <f t="shared" si="0"/>
        <v>16.539440203562343</v>
      </c>
      <c r="H16" s="228"/>
      <c r="I16" s="228"/>
      <c r="J16" s="408"/>
      <c r="K16" s="408"/>
    </row>
    <row r="17" spans="1:11" x14ac:dyDescent="0.2">
      <c r="A17" s="405">
        <v>1991</v>
      </c>
      <c r="B17" s="414"/>
      <c r="C17" s="406">
        <v>103</v>
      </c>
      <c r="D17" s="406">
        <v>312</v>
      </c>
      <c r="E17" s="407">
        <f t="shared" si="0"/>
        <v>24.819277108433734</v>
      </c>
      <c r="H17" s="228"/>
      <c r="I17" s="228"/>
      <c r="J17" s="408"/>
      <c r="K17" s="408"/>
    </row>
    <row r="18" spans="1:11" x14ac:dyDescent="0.2">
      <c r="A18" s="405">
        <v>1992</v>
      </c>
      <c r="B18" s="414" t="str">
        <f t="shared" si="1"/>
        <v>-92</v>
      </c>
      <c r="C18" s="406">
        <v>94</v>
      </c>
      <c r="D18" s="406">
        <v>345</v>
      </c>
      <c r="E18" s="407">
        <f t="shared" si="0"/>
        <v>21.412300683371299</v>
      </c>
      <c r="H18" s="228"/>
      <c r="I18" s="228"/>
      <c r="J18" s="408"/>
      <c r="K18" s="408"/>
    </row>
    <row r="19" spans="1:11" x14ac:dyDescent="0.2">
      <c r="A19" s="405">
        <v>1993</v>
      </c>
      <c r="B19" s="414"/>
      <c r="C19" s="406">
        <v>125</v>
      </c>
      <c r="D19" s="406">
        <v>366</v>
      </c>
      <c r="E19" s="407">
        <f t="shared" si="0"/>
        <v>25.45824847250509</v>
      </c>
      <c r="H19" s="228"/>
      <c r="I19" s="228"/>
      <c r="J19" s="408"/>
      <c r="K19" s="408"/>
    </row>
    <row r="20" spans="1:11" x14ac:dyDescent="0.2">
      <c r="A20" s="405">
        <v>1994</v>
      </c>
      <c r="B20" s="414" t="str">
        <f t="shared" si="1"/>
        <v>-94</v>
      </c>
      <c r="C20" s="406">
        <v>154</v>
      </c>
      <c r="D20" s="406">
        <v>397</v>
      </c>
      <c r="E20" s="407">
        <f t="shared" si="0"/>
        <v>27.949183303085302</v>
      </c>
      <c r="H20" s="228"/>
      <c r="I20" s="228"/>
      <c r="J20" s="408"/>
      <c r="K20" s="408"/>
    </row>
    <row r="21" spans="1:11" x14ac:dyDescent="0.2">
      <c r="A21" s="405">
        <v>1995</v>
      </c>
      <c r="B21" s="414"/>
      <c r="C21" s="406">
        <v>188</v>
      </c>
      <c r="D21" s="406">
        <v>414</v>
      </c>
      <c r="E21" s="407">
        <f t="shared" si="0"/>
        <v>31.229235880398669</v>
      </c>
      <c r="H21" s="228"/>
      <c r="I21" s="228"/>
      <c r="J21" s="408"/>
      <c r="K21" s="408"/>
    </row>
    <row r="22" spans="1:11" x14ac:dyDescent="0.2">
      <c r="A22" s="405">
        <v>1996</v>
      </c>
      <c r="B22" s="414" t="str">
        <f t="shared" si="1"/>
        <v>-96</v>
      </c>
      <c r="C22" s="406">
        <v>205</v>
      </c>
      <c r="D22" s="406">
        <v>397</v>
      </c>
      <c r="E22" s="407">
        <f t="shared" si="0"/>
        <v>34.053156146179404</v>
      </c>
      <c r="H22" s="228"/>
      <c r="I22" s="228"/>
      <c r="J22" s="408"/>
      <c r="K22" s="408"/>
    </row>
    <row r="23" spans="1:11" x14ac:dyDescent="0.2">
      <c r="A23" s="405">
        <v>1997</v>
      </c>
      <c r="B23" s="414"/>
      <c r="C23" s="406">
        <v>199</v>
      </c>
      <c r="D23" s="406">
        <v>426</v>
      </c>
      <c r="E23" s="407">
        <f t="shared" si="0"/>
        <v>31.840000000000003</v>
      </c>
      <c r="H23" s="228"/>
      <c r="I23" s="228"/>
      <c r="J23" s="408"/>
      <c r="K23" s="408"/>
    </row>
    <row r="24" spans="1:11" x14ac:dyDescent="0.2">
      <c r="A24" s="405">
        <v>1998</v>
      </c>
      <c r="B24" s="414" t="str">
        <f t="shared" si="1"/>
        <v>-98</v>
      </c>
      <c r="C24" s="406">
        <v>216</v>
      </c>
      <c r="D24" s="406">
        <v>469</v>
      </c>
      <c r="E24" s="407">
        <f t="shared" si="0"/>
        <v>31.532846715328468</v>
      </c>
      <c r="H24" s="228"/>
      <c r="I24" s="228"/>
      <c r="J24" s="408"/>
      <c r="K24" s="408"/>
    </row>
    <row r="25" spans="1:11" x14ac:dyDescent="0.2">
      <c r="A25" s="405">
        <v>1999</v>
      </c>
      <c r="B25" s="414"/>
      <c r="C25" s="406">
        <v>264</v>
      </c>
      <c r="D25" s="406">
        <v>431</v>
      </c>
      <c r="E25" s="407">
        <f t="shared" si="0"/>
        <v>37.985611510791365</v>
      </c>
      <c r="H25" s="228"/>
      <c r="I25" s="228"/>
      <c r="J25" s="408"/>
      <c r="K25" s="408"/>
    </row>
    <row r="26" spans="1:11" x14ac:dyDescent="0.2">
      <c r="A26" s="405">
        <v>2000</v>
      </c>
      <c r="B26" s="414" t="str">
        <f t="shared" si="1"/>
        <v>-00</v>
      </c>
      <c r="C26" s="406">
        <v>226</v>
      </c>
      <c r="D26" s="406">
        <v>421</v>
      </c>
      <c r="E26" s="407">
        <f t="shared" si="0"/>
        <v>34.930448222565687</v>
      </c>
      <c r="H26" s="228"/>
      <c r="I26" s="228"/>
      <c r="J26" s="408"/>
      <c r="K26" s="408"/>
    </row>
    <row r="27" spans="1:11" x14ac:dyDescent="0.2">
      <c r="A27" s="405">
        <v>2001</v>
      </c>
      <c r="B27" s="414"/>
      <c r="C27" s="406">
        <v>225</v>
      </c>
      <c r="D27" s="406">
        <v>452</v>
      </c>
      <c r="E27" s="407">
        <f t="shared" si="0"/>
        <v>33.23485967503693</v>
      </c>
      <c r="H27" s="228"/>
      <c r="I27" s="228"/>
      <c r="J27" s="408"/>
      <c r="K27" s="408"/>
    </row>
    <row r="28" spans="1:11" x14ac:dyDescent="0.2">
      <c r="A28" s="405">
        <v>2002</v>
      </c>
      <c r="B28" s="414" t="str">
        <f t="shared" si="1"/>
        <v>-02</v>
      </c>
      <c r="C28" s="406">
        <v>295</v>
      </c>
      <c r="D28" s="406">
        <v>444</v>
      </c>
      <c r="E28" s="407">
        <f t="shared" si="0"/>
        <v>39.918809201623816</v>
      </c>
      <c r="H28" s="228"/>
      <c r="I28" s="228"/>
      <c r="J28" s="408"/>
      <c r="K28" s="408"/>
    </row>
    <row r="29" spans="1:11" x14ac:dyDescent="0.2">
      <c r="A29" s="405">
        <v>2003</v>
      </c>
      <c r="B29" s="414"/>
      <c r="C29" s="406">
        <v>280</v>
      </c>
      <c r="D29" s="406">
        <v>443</v>
      </c>
      <c r="E29" s="407">
        <f t="shared" si="0"/>
        <v>38.727524204702632</v>
      </c>
      <c r="G29" s="208"/>
      <c r="H29" s="228"/>
      <c r="I29" s="228"/>
      <c r="J29" s="408"/>
      <c r="K29" s="408"/>
    </row>
    <row r="30" spans="1:11" x14ac:dyDescent="0.2">
      <c r="A30" s="405">
        <v>2004</v>
      </c>
      <c r="B30" s="414" t="str">
        <f t="shared" si="1"/>
        <v>-04</v>
      </c>
      <c r="C30" s="406">
        <v>307</v>
      </c>
      <c r="D30" s="406">
        <v>475</v>
      </c>
      <c r="E30" s="407">
        <f t="shared" si="0"/>
        <v>39.258312020460359</v>
      </c>
      <c r="G30" s="208"/>
      <c r="H30" s="228"/>
      <c r="I30" s="228"/>
      <c r="J30" s="408"/>
      <c r="K30" s="408"/>
    </row>
    <row r="31" spans="1:11" x14ac:dyDescent="0.2">
      <c r="A31" s="405">
        <v>2005</v>
      </c>
      <c r="B31" s="414"/>
      <c r="C31" s="406">
        <v>343</v>
      </c>
      <c r="D31" s="406">
        <v>512</v>
      </c>
      <c r="E31" s="407">
        <f t="shared" si="0"/>
        <v>40.116959064327482</v>
      </c>
      <c r="G31" s="208"/>
      <c r="H31" s="228"/>
      <c r="I31" s="228"/>
      <c r="J31" s="408"/>
      <c r="K31" s="408"/>
    </row>
    <row r="32" spans="1:11" x14ac:dyDescent="0.2">
      <c r="A32" s="405">
        <v>2006</v>
      </c>
      <c r="B32" s="414" t="str">
        <f t="shared" si="1"/>
        <v>-06</v>
      </c>
      <c r="C32" s="406">
        <v>347</v>
      </c>
      <c r="D32" s="406">
        <v>558</v>
      </c>
      <c r="E32" s="407">
        <f t="shared" si="0"/>
        <v>38.342541436464089</v>
      </c>
      <c r="G32" s="208"/>
      <c r="H32" s="228"/>
      <c r="I32" s="228"/>
      <c r="J32" s="408"/>
      <c r="K32" s="408"/>
    </row>
    <row r="33" spans="1:7" x14ac:dyDescent="0.2">
      <c r="A33" s="405">
        <v>2007</v>
      </c>
      <c r="B33" s="414"/>
      <c r="C33" s="406">
        <v>459</v>
      </c>
      <c r="D33" s="406">
        <v>571</v>
      </c>
      <c r="E33" s="407">
        <f t="shared" si="0"/>
        <v>44.5631067961165</v>
      </c>
      <c r="G33" s="208"/>
    </row>
    <row r="34" spans="1:7" x14ac:dyDescent="0.2">
      <c r="A34" s="405">
        <v>2008</v>
      </c>
      <c r="B34" s="414" t="str">
        <f t="shared" si="1"/>
        <v>-08</v>
      </c>
      <c r="C34" s="406">
        <v>560</v>
      </c>
      <c r="D34" s="406">
        <v>685</v>
      </c>
      <c r="E34" s="407">
        <f t="shared" si="0"/>
        <v>44.979919678714857</v>
      </c>
      <c r="G34" s="208"/>
    </row>
    <row r="35" spans="1:7" x14ac:dyDescent="0.2">
      <c r="A35" s="405">
        <v>2009</v>
      </c>
      <c r="B35" s="414"/>
      <c r="C35" s="406">
        <v>518</v>
      </c>
      <c r="D35" s="406">
        <v>630</v>
      </c>
      <c r="E35" s="407">
        <f t="shared" si="0"/>
        <v>45.121951219512198</v>
      </c>
      <c r="G35" s="208"/>
    </row>
    <row r="36" spans="1:7" x14ac:dyDescent="0.2">
      <c r="A36" s="405">
        <v>2010</v>
      </c>
      <c r="B36" s="414" t="str">
        <f t="shared" si="1"/>
        <v>-10</v>
      </c>
      <c r="C36" s="406">
        <v>545</v>
      </c>
      <c r="D36" s="406">
        <v>639</v>
      </c>
      <c r="E36" s="407">
        <f t="shared" si="0"/>
        <v>46.030405405405403</v>
      </c>
      <c r="G36" s="208"/>
    </row>
    <row r="37" spans="1:7" x14ac:dyDescent="0.2">
      <c r="A37" s="405">
        <v>2011</v>
      </c>
      <c r="B37" s="414"/>
      <c r="C37" s="406">
        <v>610</v>
      </c>
      <c r="D37" s="406">
        <v>719</v>
      </c>
      <c r="E37" s="407">
        <f t="shared" si="0"/>
        <v>45.899172310007522</v>
      </c>
      <c r="F37" s="409"/>
      <c r="G37" s="227"/>
    </row>
    <row r="38" spans="1:7" x14ac:dyDescent="0.2">
      <c r="A38" s="405">
        <v>2012</v>
      </c>
      <c r="B38" s="414" t="str">
        <f t="shared" si="1"/>
        <v>-12</v>
      </c>
      <c r="C38" s="406">
        <v>722</v>
      </c>
      <c r="D38" s="406">
        <v>739</v>
      </c>
      <c r="E38" s="407">
        <f t="shared" si="0"/>
        <v>49.418206707734427</v>
      </c>
      <c r="G38" s="208"/>
    </row>
    <row r="39" spans="1:7" x14ac:dyDescent="0.2">
      <c r="A39" s="405">
        <v>2013</v>
      </c>
      <c r="B39" s="414">
        <f>+A39</f>
        <v>2013</v>
      </c>
      <c r="C39" s="406">
        <v>719</v>
      </c>
      <c r="D39" s="406">
        <v>805</v>
      </c>
      <c r="E39" s="407">
        <f t="shared" si="0"/>
        <v>47.178477690288709</v>
      </c>
      <c r="G39" s="208"/>
    </row>
    <row r="40" spans="1:7" x14ac:dyDescent="0.2">
      <c r="C40" s="273"/>
      <c r="D40" s="273"/>
      <c r="F40" s="409"/>
    </row>
    <row r="41" spans="1:7" x14ac:dyDescent="0.2">
      <c r="A41" s="410" t="s">
        <v>92</v>
      </c>
      <c r="B41" s="410"/>
    </row>
    <row r="42" spans="1:7" x14ac:dyDescent="0.2">
      <c r="A42" s="176" t="s">
        <v>511</v>
      </c>
    </row>
  </sheetData>
  <pageMargins left="0.7" right="0.7" top="0.75" bottom="0.75" header="0.3" footer="0.3"/>
  <ignoredErrors>
    <ignoredError sqref="B6:B39" unlockedFormula="1"/>
  </ignoredError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E29"/>
  <sheetViews>
    <sheetView zoomScaleNormal="100" workbookViewId="0">
      <selection activeCell="N23" sqref="N23"/>
    </sheetView>
  </sheetViews>
  <sheetFormatPr baseColWidth="10" defaultRowHeight="14.25" x14ac:dyDescent="0.2"/>
  <cols>
    <col min="1" max="1" width="15.140625" style="168" customWidth="1"/>
    <col min="2" max="2" width="16.42578125" style="168" customWidth="1"/>
    <col min="3" max="3" width="11.42578125" style="168"/>
    <col min="4" max="4" width="12.42578125" style="168" bestFit="1" customWidth="1"/>
    <col min="5" max="16384" width="11.42578125" style="168"/>
  </cols>
  <sheetData>
    <row r="1" spans="1:5" ht="15" x14ac:dyDescent="0.25">
      <c r="A1" s="167" t="s">
        <v>513</v>
      </c>
      <c r="B1" s="167" t="s">
        <v>212</v>
      </c>
    </row>
    <row r="2" spans="1:5" ht="15" x14ac:dyDescent="0.25">
      <c r="A2" s="167" t="s">
        <v>512</v>
      </c>
      <c r="B2" s="167" t="s">
        <v>213</v>
      </c>
    </row>
    <row r="3" spans="1:5" ht="75" x14ac:dyDescent="0.25">
      <c r="A3" s="169" t="s">
        <v>22</v>
      </c>
      <c r="B3" s="170"/>
      <c r="C3" s="170" t="s">
        <v>201</v>
      </c>
      <c r="D3" s="170" t="s">
        <v>202</v>
      </c>
      <c r="E3" s="171" t="s">
        <v>207</v>
      </c>
    </row>
    <row r="4" spans="1:5" x14ac:dyDescent="0.2">
      <c r="A4" s="168" t="s">
        <v>59</v>
      </c>
      <c r="B4" s="180" t="s">
        <v>59</v>
      </c>
      <c r="C4" s="180">
        <v>2.1800000000000002</v>
      </c>
      <c r="D4" s="182">
        <v>124.77</v>
      </c>
      <c r="E4" s="181">
        <v>49686</v>
      </c>
    </row>
    <row r="5" spans="1:5" x14ac:dyDescent="0.2">
      <c r="A5" s="168" t="s">
        <v>60</v>
      </c>
      <c r="B5" s="415" t="s">
        <v>261</v>
      </c>
      <c r="C5" s="180">
        <v>1.81</v>
      </c>
      <c r="D5" s="182">
        <v>131.01</v>
      </c>
      <c r="E5" s="181">
        <v>19886</v>
      </c>
    </row>
    <row r="6" spans="1:5" x14ac:dyDescent="0.2">
      <c r="A6" s="168" t="s">
        <v>31</v>
      </c>
      <c r="B6" s="180" t="s">
        <v>31</v>
      </c>
      <c r="C6" s="180">
        <v>1.78</v>
      </c>
      <c r="D6" s="182">
        <v>127.44</v>
      </c>
      <c r="E6" s="181">
        <v>61530</v>
      </c>
    </row>
    <row r="7" spans="1:5" x14ac:dyDescent="0.2">
      <c r="A7" s="168" t="s">
        <v>32</v>
      </c>
      <c r="B7" s="415" t="s">
        <v>131</v>
      </c>
      <c r="C7" s="180">
        <v>2.67</v>
      </c>
      <c r="D7" s="182">
        <v>148.1</v>
      </c>
      <c r="E7" s="181">
        <v>14881</v>
      </c>
    </row>
    <row r="8" spans="1:5" x14ac:dyDescent="0.2">
      <c r="A8" s="168" t="s">
        <v>33</v>
      </c>
      <c r="B8" s="180" t="s">
        <v>33</v>
      </c>
      <c r="C8" s="180">
        <v>2.08</v>
      </c>
      <c r="D8" s="182">
        <v>125.69</v>
      </c>
      <c r="E8" s="181">
        <v>11213</v>
      </c>
    </row>
    <row r="9" spans="1:5" x14ac:dyDescent="0.2">
      <c r="A9" s="168" t="s">
        <v>34</v>
      </c>
      <c r="B9" s="415" t="s">
        <v>132</v>
      </c>
      <c r="C9" s="180">
        <v>1.07</v>
      </c>
      <c r="D9" s="182">
        <v>114.85</v>
      </c>
      <c r="E9" s="181">
        <v>69948</v>
      </c>
    </row>
    <row r="10" spans="1:5" x14ac:dyDescent="0.2">
      <c r="A10" s="168" t="s">
        <v>49</v>
      </c>
      <c r="B10" s="415" t="s">
        <v>156</v>
      </c>
      <c r="C10" s="180">
        <v>1.65</v>
      </c>
      <c r="D10" s="182">
        <v>126.9</v>
      </c>
      <c r="E10" s="181">
        <v>7545</v>
      </c>
    </row>
    <row r="11" spans="1:5" x14ac:dyDescent="0.2">
      <c r="A11" s="168" t="s">
        <v>37</v>
      </c>
      <c r="B11" s="180" t="s">
        <v>37</v>
      </c>
      <c r="C11" s="180">
        <v>0.62</v>
      </c>
      <c r="D11" s="182">
        <v>85.97</v>
      </c>
      <c r="E11" s="181">
        <v>78659</v>
      </c>
    </row>
    <row r="12" spans="1:5" x14ac:dyDescent="0.2">
      <c r="A12" s="168" t="s">
        <v>38</v>
      </c>
      <c r="B12" s="415" t="s">
        <v>134</v>
      </c>
      <c r="C12" s="180">
        <v>0.14000000000000001</v>
      </c>
      <c r="D12" s="182">
        <v>97.71</v>
      </c>
      <c r="E12" s="181">
        <v>186377</v>
      </c>
    </row>
    <row r="13" spans="1:5" x14ac:dyDescent="0.2">
      <c r="A13" s="168" t="s">
        <v>57</v>
      </c>
      <c r="B13" s="415" t="s">
        <v>480</v>
      </c>
      <c r="C13" s="180">
        <v>2.21</v>
      </c>
      <c r="D13" s="182">
        <v>147.44</v>
      </c>
      <c r="E13" s="181">
        <v>36893</v>
      </c>
    </row>
    <row r="14" spans="1:5" x14ac:dyDescent="0.2">
      <c r="A14" s="168" t="s">
        <v>39</v>
      </c>
      <c r="B14" s="415" t="s">
        <v>135</v>
      </c>
      <c r="C14" s="180">
        <v>2.2999999999999998</v>
      </c>
      <c r="D14" s="182">
        <v>127.81</v>
      </c>
      <c r="E14" s="181">
        <v>11405</v>
      </c>
    </row>
    <row r="15" spans="1:5" x14ac:dyDescent="0.2">
      <c r="A15" s="168" t="s">
        <v>45</v>
      </c>
      <c r="B15" s="415" t="s">
        <v>140</v>
      </c>
      <c r="C15" s="180">
        <v>1.6</v>
      </c>
      <c r="D15" s="182">
        <v>124.35</v>
      </c>
      <c r="E15" s="181">
        <v>13471</v>
      </c>
    </row>
    <row r="16" spans="1:5" x14ac:dyDescent="0.2">
      <c r="A16" s="168" t="s">
        <v>163</v>
      </c>
      <c r="B16" s="415" t="s">
        <v>514</v>
      </c>
      <c r="C16" s="180">
        <v>0.99</v>
      </c>
      <c r="D16" s="182">
        <v>88.12</v>
      </c>
      <c r="E16" s="181">
        <v>49298</v>
      </c>
    </row>
    <row r="17" spans="1:5" x14ac:dyDescent="0.2">
      <c r="A17" s="168" t="s">
        <v>41</v>
      </c>
      <c r="B17" s="415" t="s">
        <v>137</v>
      </c>
      <c r="C17" s="180">
        <v>1.72</v>
      </c>
      <c r="D17" s="182">
        <v>138.15</v>
      </c>
      <c r="E17" s="181">
        <v>107894</v>
      </c>
    </row>
    <row r="18" spans="1:5" x14ac:dyDescent="0.2">
      <c r="A18" s="168" t="s">
        <v>67</v>
      </c>
      <c r="B18" s="415" t="s">
        <v>478</v>
      </c>
      <c r="C18" s="180">
        <v>3.36</v>
      </c>
      <c r="D18" s="182">
        <v>155.32</v>
      </c>
      <c r="E18" s="181">
        <v>26473</v>
      </c>
    </row>
    <row r="19" spans="1:5" x14ac:dyDescent="0.2">
      <c r="A19" s="168" t="s">
        <v>42</v>
      </c>
      <c r="B19" s="415" t="s">
        <v>138</v>
      </c>
      <c r="C19" s="180">
        <v>2.46</v>
      </c>
      <c r="D19" s="182">
        <v>132.69</v>
      </c>
      <c r="E19" s="181">
        <v>23204</v>
      </c>
    </row>
    <row r="20" spans="1:5" x14ac:dyDescent="0.2">
      <c r="A20" s="168" t="s">
        <v>43</v>
      </c>
      <c r="B20" s="415" t="s">
        <v>139</v>
      </c>
      <c r="C20" s="180">
        <v>1.23</v>
      </c>
      <c r="D20" s="182">
        <v>121.59</v>
      </c>
      <c r="E20" s="181">
        <v>100457</v>
      </c>
    </row>
    <row r="21" spans="1:5" x14ac:dyDescent="0.2">
      <c r="A21" s="168" t="s">
        <v>44</v>
      </c>
      <c r="B21" s="180" t="s">
        <v>44</v>
      </c>
      <c r="C21" s="180">
        <v>1.21</v>
      </c>
      <c r="D21" s="182">
        <v>138.06</v>
      </c>
      <c r="E21" s="181">
        <v>376804</v>
      </c>
    </row>
    <row r="23" spans="1:5" x14ac:dyDescent="0.2">
      <c r="A23" s="173" t="s">
        <v>203</v>
      </c>
    </row>
    <row r="24" spans="1:5" x14ac:dyDescent="0.2">
      <c r="A24" s="173" t="s">
        <v>204</v>
      </c>
    </row>
    <row r="25" spans="1:5" x14ac:dyDescent="0.2">
      <c r="A25" s="174" t="s">
        <v>164</v>
      </c>
    </row>
    <row r="27" spans="1:5" x14ac:dyDescent="0.2">
      <c r="A27" s="173" t="s">
        <v>208</v>
      </c>
    </row>
    <row r="28" spans="1:5" x14ac:dyDescent="0.2">
      <c r="A28" s="173" t="s">
        <v>209</v>
      </c>
    </row>
    <row r="29" spans="1:5" x14ac:dyDescent="0.2">
      <c r="A29" s="174" t="s">
        <v>210</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F30"/>
  <sheetViews>
    <sheetView workbookViewId="0">
      <selection activeCell="A2" sqref="A2"/>
    </sheetView>
  </sheetViews>
  <sheetFormatPr baseColWidth="10" defaultRowHeight="14.25" x14ac:dyDescent="0.2"/>
  <cols>
    <col min="1" max="1" width="11.140625" style="168" customWidth="1"/>
    <col min="2" max="2" width="22.5703125" style="168" customWidth="1"/>
    <col min="3" max="3" width="27.42578125" style="168" customWidth="1"/>
    <col min="4" max="4" width="7" style="168" customWidth="1"/>
    <col min="5" max="5" width="8.28515625" style="168" customWidth="1"/>
    <col min="6" max="16384" width="11.42578125" style="168"/>
  </cols>
  <sheetData>
    <row r="1" spans="1:6" ht="15" x14ac:dyDescent="0.25">
      <c r="A1" s="167" t="s">
        <v>526</v>
      </c>
      <c r="B1" s="167" t="s">
        <v>205</v>
      </c>
    </row>
    <row r="2" spans="1:6" ht="15" x14ac:dyDescent="0.25">
      <c r="A2" s="167" t="s">
        <v>525</v>
      </c>
      <c r="B2" s="167" t="s">
        <v>211</v>
      </c>
    </row>
    <row r="3" spans="1:6" ht="15" x14ac:dyDescent="0.25">
      <c r="A3" s="167"/>
      <c r="B3" s="167"/>
    </row>
    <row r="4" spans="1:6" ht="49.5" customHeight="1" x14ac:dyDescent="0.2">
      <c r="A4" s="416"/>
      <c r="B4" s="416"/>
      <c r="C4" s="417"/>
      <c r="D4" s="395" t="s">
        <v>515</v>
      </c>
      <c r="E4" s="395" t="s">
        <v>516</v>
      </c>
    </row>
    <row r="5" spans="1:6" ht="49.5" customHeight="1" x14ac:dyDescent="0.2">
      <c r="A5" s="175" t="s">
        <v>206</v>
      </c>
      <c r="B5" s="175"/>
      <c r="C5" s="418" t="s">
        <v>517</v>
      </c>
      <c r="D5" s="177" t="s">
        <v>518</v>
      </c>
      <c r="E5" s="177" t="s">
        <v>519</v>
      </c>
    </row>
    <row r="6" spans="1:6" x14ac:dyDescent="0.2">
      <c r="A6" s="176" t="s">
        <v>165</v>
      </c>
      <c r="C6" s="176" t="s">
        <v>183</v>
      </c>
      <c r="D6" s="178">
        <v>0.12224891</v>
      </c>
      <c r="E6" s="179">
        <v>0</v>
      </c>
      <c r="F6" s="176"/>
    </row>
    <row r="7" spans="1:6" x14ac:dyDescent="0.2">
      <c r="A7" s="176" t="s">
        <v>166</v>
      </c>
      <c r="C7" s="176" t="s">
        <v>185</v>
      </c>
      <c r="D7" s="178">
        <v>0.29214901999999998</v>
      </c>
      <c r="E7" s="179">
        <v>0</v>
      </c>
      <c r="F7" s="176"/>
    </row>
    <row r="8" spans="1:6" x14ac:dyDescent="0.2">
      <c r="A8" s="176" t="s">
        <v>167</v>
      </c>
      <c r="C8" s="176" t="s">
        <v>186</v>
      </c>
      <c r="D8" s="178">
        <v>3.1772960000000003E-2</v>
      </c>
      <c r="E8" s="179">
        <v>0</v>
      </c>
      <c r="F8" s="176"/>
    </row>
    <row r="9" spans="1:6" x14ac:dyDescent="0.2">
      <c r="A9" s="176" t="s">
        <v>168</v>
      </c>
      <c r="C9" s="176" t="s">
        <v>187</v>
      </c>
      <c r="D9" s="178">
        <v>-6.8963830000000004E-2</v>
      </c>
      <c r="E9" s="179">
        <v>0</v>
      </c>
      <c r="F9" s="176"/>
    </row>
    <row r="10" spans="1:6" x14ac:dyDescent="0.2">
      <c r="A10" s="176" t="s">
        <v>169</v>
      </c>
      <c r="C10" s="176" t="s">
        <v>188</v>
      </c>
      <c r="D10" s="178">
        <v>-0.10225658</v>
      </c>
      <c r="E10" s="179">
        <v>0</v>
      </c>
      <c r="F10" s="176"/>
    </row>
    <row r="11" spans="1:6" x14ac:dyDescent="0.2">
      <c r="A11" s="176" t="s">
        <v>170</v>
      </c>
      <c r="C11" s="176" t="s">
        <v>189</v>
      </c>
      <c r="D11" s="178">
        <v>0.22511592999999999</v>
      </c>
      <c r="E11" s="179">
        <v>0</v>
      </c>
      <c r="F11" s="176"/>
    </row>
    <row r="12" spans="1:6" x14ac:dyDescent="0.2">
      <c r="A12" s="176" t="s">
        <v>171</v>
      </c>
      <c r="C12" s="176" t="s">
        <v>190</v>
      </c>
      <c r="D12" s="178">
        <v>0.30215007999999999</v>
      </c>
      <c r="E12" s="179">
        <v>0</v>
      </c>
      <c r="F12" s="176"/>
    </row>
    <row r="13" spans="1:6" x14ac:dyDescent="0.2">
      <c r="A13" s="176" t="s">
        <v>172</v>
      </c>
      <c r="C13" s="176" t="s">
        <v>191</v>
      </c>
      <c r="D13" s="178">
        <v>-1.4610329999999999E-2</v>
      </c>
      <c r="E13" s="179">
        <v>0</v>
      </c>
      <c r="F13" s="176"/>
    </row>
    <row r="14" spans="1:6" x14ac:dyDescent="0.2">
      <c r="A14" s="176" t="s">
        <v>173</v>
      </c>
      <c r="C14" s="176" t="s">
        <v>192</v>
      </c>
      <c r="D14" s="178">
        <v>0.47857826999999997</v>
      </c>
      <c r="E14" s="179">
        <v>0</v>
      </c>
      <c r="F14" s="176"/>
    </row>
    <row r="15" spans="1:6" x14ac:dyDescent="0.2">
      <c r="A15" s="176" t="s">
        <v>174</v>
      </c>
      <c r="C15" s="176" t="s">
        <v>193</v>
      </c>
      <c r="D15" s="178">
        <v>-0.33802615000000003</v>
      </c>
      <c r="E15" s="179">
        <v>0</v>
      </c>
      <c r="F15" s="176"/>
    </row>
    <row r="16" spans="1:6" x14ac:dyDescent="0.2">
      <c r="A16" s="176" t="s">
        <v>175</v>
      </c>
      <c r="C16" s="176" t="s">
        <v>194</v>
      </c>
      <c r="D16" s="178">
        <v>-0.28684331000000002</v>
      </c>
      <c r="E16" s="179">
        <v>0</v>
      </c>
      <c r="F16" s="176"/>
    </row>
    <row r="17" spans="1:6" x14ac:dyDescent="0.2">
      <c r="A17" s="176" t="s">
        <v>176</v>
      </c>
      <c r="C17" s="176" t="s">
        <v>195</v>
      </c>
      <c r="D17" s="178">
        <v>4.8980780000000002E-2</v>
      </c>
      <c r="E17" s="179">
        <v>0</v>
      </c>
      <c r="F17" s="176"/>
    </row>
    <row r="18" spans="1:6" x14ac:dyDescent="0.2">
      <c r="A18" s="176" t="s">
        <v>177</v>
      </c>
      <c r="C18" s="176" t="s">
        <v>184</v>
      </c>
      <c r="D18" s="178">
        <v>-0.12649415999999999</v>
      </c>
      <c r="E18" s="179">
        <v>0</v>
      </c>
      <c r="F18" s="176"/>
    </row>
    <row r="19" spans="1:6" x14ac:dyDescent="0.2">
      <c r="A19" s="176" t="s">
        <v>178</v>
      </c>
      <c r="C19" s="176" t="s">
        <v>196</v>
      </c>
      <c r="D19" s="178">
        <v>-7.2563559999999999E-2</v>
      </c>
      <c r="E19" s="179">
        <v>0</v>
      </c>
      <c r="F19" s="176"/>
    </row>
    <row r="20" spans="1:6" x14ac:dyDescent="0.2">
      <c r="A20" s="176" t="s">
        <v>179</v>
      </c>
      <c r="C20" s="176" t="s">
        <v>197</v>
      </c>
      <c r="D20" s="178">
        <v>-7.2278300000000002E-3</v>
      </c>
      <c r="E20" s="179">
        <v>0</v>
      </c>
      <c r="F20" s="176"/>
    </row>
    <row r="21" spans="1:6" x14ac:dyDescent="0.2">
      <c r="A21" s="176" t="s">
        <v>180</v>
      </c>
      <c r="C21" s="176" t="s">
        <v>198</v>
      </c>
      <c r="D21" s="178">
        <v>-0.13139698</v>
      </c>
      <c r="E21" s="179">
        <v>0</v>
      </c>
      <c r="F21" s="176"/>
    </row>
    <row r="22" spans="1:6" x14ac:dyDescent="0.2">
      <c r="A22" s="176" t="s">
        <v>181</v>
      </c>
      <c r="C22" s="176" t="s">
        <v>199</v>
      </c>
      <c r="D22" s="178">
        <v>-0.23023109</v>
      </c>
      <c r="E22" s="179">
        <v>0</v>
      </c>
      <c r="F22" s="176"/>
    </row>
    <row r="23" spans="1:6" x14ac:dyDescent="0.2">
      <c r="A23" s="176" t="s">
        <v>182</v>
      </c>
      <c r="C23" s="176" t="s">
        <v>200</v>
      </c>
      <c r="D23" s="178">
        <v>8.8585529999999996E-2</v>
      </c>
      <c r="E23" s="179">
        <v>0</v>
      </c>
      <c r="F23" s="176"/>
    </row>
    <row r="24" spans="1:6" x14ac:dyDescent="0.2">
      <c r="C24" s="172"/>
    </row>
    <row r="25" spans="1:6" x14ac:dyDescent="0.2">
      <c r="A25" s="173" t="s">
        <v>522</v>
      </c>
    </row>
    <row r="26" spans="1:6" x14ac:dyDescent="0.2">
      <c r="A26" s="173" t="s">
        <v>523</v>
      </c>
    </row>
    <row r="27" spans="1:6" x14ac:dyDescent="0.2">
      <c r="A27" s="174" t="s">
        <v>524</v>
      </c>
    </row>
    <row r="28" spans="1:6" x14ac:dyDescent="0.2">
      <c r="A28" s="173" t="s">
        <v>520</v>
      </c>
    </row>
    <row r="29" spans="1:6" x14ac:dyDescent="0.2">
      <c r="A29" s="173" t="s">
        <v>209</v>
      </c>
    </row>
    <row r="30" spans="1:6" x14ac:dyDescent="0.2">
      <c r="A30" s="174" t="s">
        <v>521</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J21"/>
  <sheetViews>
    <sheetView zoomScaleNormal="100" workbookViewId="0"/>
  </sheetViews>
  <sheetFormatPr baseColWidth="10" defaultColWidth="9.140625" defaultRowHeight="12.75" x14ac:dyDescent="0.2"/>
  <cols>
    <col min="1" max="1" width="9.140625" style="176"/>
    <col min="2" max="2" width="11.42578125" style="176" customWidth="1"/>
    <col min="3" max="16384" width="9.140625" style="176"/>
  </cols>
  <sheetData>
    <row r="1" spans="1:10" x14ac:dyDescent="0.2">
      <c r="A1" s="209" t="s">
        <v>527</v>
      </c>
      <c r="B1" s="209" t="s">
        <v>311</v>
      </c>
    </row>
    <row r="2" spans="1:10" x14ac:dyDescent="0.2">
      <c r="A2" s="209" t="s">
        <v>528</v>
      </c>
      <c r="B2" s="226" t="s">
        <v>321</v>
      </c>
      <c r="C2" s="205"/>
      <c r="D2" s="205"/>
      <c r="E2" s="205"/>
      <c r="F2" s="205"/>
      <c r="G2" s="205"/>
    </row>
    <row r="3" spans="1:10" x14ac:dyDescent="0.2">
      <c r="A3" s="204"/>
      <c r="B3" s="226"/>
      <c r="C3" s="205"/>
      <c r="D3" s="205"/>
      <c r="E3" s="205"/>
      <c r="F3" s="205"/>
      <c r="G3" s="205"/>
    </row>
    <row r="4" spans="1:10" ht="51" x14ac:dyDescent="0.2">
      <c r="A4" s="175" t="s">
        <v>0</v>
      </c>
      <c r="B4" s="177" t="s">
        <v>378</v>
      </c>
      <c r="C4" s="206" t="s">
        <v>379</v>
      </c>
      <c r="D4" s="206" t="s">
        <v>380</v>
      </c>
      <c r="E4" s="206" t="s">
        <v>381</v>
      </c>
      <c r="F4" s="206" t="s">
        <v>298</v>
      </c>
      <c r="G4" s="206" t="s">
        <v>2</v>
      </c>
    </row>
    <row r="5" spans="1:10" ht="51" x14ac:dyDescent="0.2">
      <c r="A5" s="175" t="s">
        <v>332</v>
      </c>
      <c r="B5" s="177" t="s">
        <v>388</v>
      </c>
      <c r="C5" s="206" t="s">
        <v>385</v>
      </c>
      <c r="D5" s="206" t="s">
        <v>384</v>
      </c>
      <c r="E5" s="206" t="s">
        <v>383</v>
      </c>
      <c r="F5" s="206" t="s">
        <v>382</v>
      </c>
      <c r="G5" s="206" t="s">
        <v>144</v>
      </c>
    </row>
    <row r="6" spans="1:10" x14ac:dyDescent="0.2">
      <c r="A6" s="210">
        <v>2001</v>
      </c>
      <c r="B6" s="207">
        <v>230</v>
      </c>
      <c r="C6" s="208">
        <v>105</v>
      </c>
      <c r="D6" s="208">
        <v>129</v>
      </c>
      <c r="E6" s="208">
        <v>73</v>
      </c>
      <c r="F6" s="208">
        <v>148</v>
      </c>
      <c r="G6" s="208">
        <v>685</v>
      </c>
      <c r="I6" s="227"/>
      <c r="J6" s="227"/>
    </row>
    <row r="7" spans="1:10" x14ac:dyDescent="0.2">
      <c r="A7" s="210">
        <v>2002</v>
      </c>
      <c r="B7" s="207">
        <v>208</v>
      </c>
      <c r="C7" s="208">
        <v>89</v>
      </c>
      <c r="D7" s="208">
        <v>149</v>
      </c>
      <c r="E7" s="208">
        <v>90</v>
      </c>
      <c r="F7" s="208">
        <v>176</v>
      </c>
      <c r="G7" s="208">
        <v>711</v>
      </c>
      <c r="I7" s="227"/>
      <c r="J7" s="227"/>
    </row>
    <row r="8" spans="1:10" x14ac:dyDescent="0.2">
      <c r="A8" s="210">
        <v>2003</v>
      </c>
      <c r="B8" s="207">
        <v>222</v>
      </c>
      <c r="C8" s="208">
        <v>112</v>
      </c>
      <c r="D8" s="208">
        <v>94</v>
      </c>
      <c r="E8" s="208">
        <v>94</v>
      </c>
      <c r="F8" s="208">
        <v>160</v>
      </c>
      <c r="G8" s="208">
        <v>682</v>
      </c>
      <c r="I8" s="227"/>
      <c r="J8" s="227"/>
    </row>
    <row r="9" spans="1:10" x14ac:dyDescent="0.2">
      <c r="A9" s="210">
        <v>2004</v>
      </c>
      <c r="B9" s="207">
        <v>215</v>
      </c>
      <c r="C9" s="208">
        <v>118</v>
      </c>
      <c r="D9" s="208">
        <v>143</v>
      </c>
      <c r="E9" s="208">
        <v>98</v>
      </c>
      <c r="F9" s="208">
        <v>166</v>
      </c>
      <c r="G9" s="208">
        <v>739</v>
      </c>
      <c r="I9" s="227"/>
      <c r="J9" s="227"/>
    </row>
    <row r="10" spans="1:10" x14ac:dyDescent="0.2">
      <c r="A10" s="210">
        <v>2005</v>
      </c>
      <c r="B10" s="207">
        <v>191</v>
      </c>
      <c r="C10" s="208">
        <v>96</v>
      </c>
      <c r="D10" s="208">
        <v>147</v>
      </c>
      <c r="E10" s="208">
        <v>96</v>
      </c>
      <c r="F10" s="208">
        <v>177</v>
      </c>
      <c r="G10" s="208">
        <v>707</v>
      </c>
      <c r="I10" s="227"/>
      <c r="J10" s="227"/>
    </row>
    <row r="11" spans="1:10" x14ac:dyDescent="0.2">
      <c r="A11" s="210">
        <v>2006</v>
      </c>
      <c r="B11" s="207">
        <v>181</v>
      </c>
      <c r="C11" s="208">
        <v>128</v>
      </c>
      <c r="D11" s="208">
        <v>133</v>
      </c>
      <c r="E11" s="208">
        <v>96</v>
      </c>
      <c r="F11" s="208">
        <v>197</v>
      </c>
      <c r="G11" s="208">
        <v>736</v>
      </c>
      <c r="I11" s="227"/>
      <c r="J11" s="227"/>
    </row>
    <row r="12" spans="1:10" x14ac:dyDescent="0.2">
      <c r="A12" s="210">
        <v>2007</v>
      </c>
      <c r="B12" s="207">
        <v>166</v>
      </c>
      <c r="C12" s="208">
        <v>150</v>
      </c>
      <c r="D12" s="208">
        <v>137</v>
      </c>
      <c r="E12" s="208">
        <v>86</v>
      </c>
      <c r="F12" s="208">
        <v>274</v>
      </c>
      <c r="G12" s="208">
        <v>812</v>
      </c>
      <c r="I12" s="227"/>
      <c r="J12" s="227"/>
    </row>
    <row r="13" spans="1:10" x14ac:dyDescent="0.2">
      <c r="A13" s="210">
        <v>2008</v>
      </c>
      <c r="B13" s="207">
        <v>183</v>
      </c>
      <c r="C13" s="208">
        <v>143</v>
      </c>
      <c r="D13" s="208">
        <v>172</v>
      </c>
      <c r="E13" s="208">
        <v>79</v>
      </c>
      <c r="F13" s="208">
        <v>190</v>
      </c>
      <c r="G13" s="208">
        <v>766</v>
      </c>
      <c r="I13" s="227"/>
      <c r="J13" s="227"/>
    </row>
    <row r="14" spans="1:10" x14ac:dyDescent="0.2">
      <c r="A14" s="210">
        <v>2009</v>
      </c>
      <c r="B14" s="207">
        <v>152</v>
      </c>
      <c r="C14" s="208">
        <v>177</v>
      </c>
      <c r="D14" s="208">
        <v>160</v>
      </c>
      <c r="E14" s="208">
        <v>107</v>
      </c>
      <c r="F14" s="208">
        <v>210</v>
      </c>
      <c r="G14" s="208">
        <v>805</v>
      </c>
      <c r="I14" s="227"/>
      <c r="J14" s="227"/>
    </row>
    <row r="15" spans="1:10" x14ac:dyDescent="0.2">
      <c r="A15" s="210">
        <v>2010</v>
      </c>
      <c r="B15" s="207">
        <v>159</v>
      </c>
      <c r="C15" s="208">
        <v>151</v>
      </c>
      <c r="D15" s="208">
        <v>137</v>
      </c>
      <c r="E15" s="208">
        <v>74</v>
      </c>
      <c r="F15" s="208">
        <v>182</v>
      </c>
      <c r="G15" s="208">
        <v>702</v>
      </c>
      <c r="I15" s="227"/>
      <c r="J15" s="227"/>
    </row>
    <row r="16" spans="1:10" x14ac:dyDescent="0.2">
      <c r="A16" s="210"/>
    </row>
    <row r="17" spans="1:7" ht="26.25" customHeight="1" x14ac:dyDescent="0.2">
      <c r="A17" s="358" t="s">
        <v>329</v>
      </c>
      <c r="B17" s="358"/>
      <c r="C17" s="358"/>
      <c r="D17" s="358"/>
      <c r="E17" s="358"/>
      <c r="F17" s="358"/>
      <c r="G17" s="358"/>
    </row>
    <row r="18" spans="1:7" x14ac:dyDescent="0.2">
      <c r="A18" s="174" t="s">
        <v>299</v>
      </c>
      <c r="B18" s="173"/>
      <c r="C18" s="173"/>
      <c r="D18" s="173"/>
      <c r="E18" s="173"/>
      <c r="F18" s="173"/>
      <c r="G18" s="173"/>
    </row>
    <row r="19" spans="1:7" ht="22.5" customHeight="1" x14ac:dyDescent="0.2">
      <c r="A19" s="289"/>
      <c r="B19" s="289"/>
      <c r="C19" s="289"/>
      <c r="D19" s="289"/>
      <c r="E19" s="289"/>
      <c r="F19" s="289"/>
      <c r="G19" s="289"/>
    </row>
    <row r="20" spans="1:7" ht="33" customHeight="1" x14ac:dyDescent="0.2">
      <c r="A20" s="358" t="s">
        <v>386</v>
      </c>
      <c r="B20" s="358"/>
      <c r="C20" s="358"/>
      <c r="D20" s="358"/>
      <c r="E20" s="358"/>
      <c r="F20" s="358"/>
      <c r="G20" s="358"/>
    </row>
    <row r="21" spans="1:7" x14ac:dyDescent="0.2">
      <c r="A21" s="290" t="s">
        <v>387</v>
      </c>
      <c r="B21" s="173"/>
      <c r="C21" s="173"/>
      <c r="D21" s="173"/>
      <c r="E21" s="173"/>
      <c r="F21" s="173"/>
      <c r="G21" s="173"/>
    </row>
  </sheetData>
  <mergeCells count="2">
    <mergeCell ref="A17:G17"/>
    <mergeCell ref="A20:G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P52"/>
  <sheetViews>
    <sheetView workbookViewId="0">
      <selection activeCell="C2" sqref="C2"/>
    </sheetView>
  </sheetViews>
  <sheetFormatPr baseColWidth="10" defaultRowHeight="15" x14ac:dyDescent="0.25"/>
  <cols>
    <col min="1" max="1" width="11.42578125" style="104" customWidth="1"/>
    <col min="2" max="2" width="0.5703125" style="104" customWidth="1"/>
    <col min="3" max="7" width="11.42578125" style="104"/>
    <col min="8" max="8" width="9.7109375" style="104" customWidth="1"/>
    <col min="9" max="9" width="11.42578125" style="104"/>
    <col min="10" max="10" width="3.42578125" style="104" customWidth="1"/>
    <col min="11" max="16384" width="11.42578125" style="104"/>
  </cols>
  <sheetData>
    <row r="1" spans="1:10" s="110" customFormat="1" x14ac:dyDescent="0.25">
      <c r="A1" s="110" t="s">
        <v>4</v>
      </c>
      <c r="B1" s="110" t="s">
        <v>109</v>
      </c>
    </row>
    <row r="2" spans="1:10" x14ac:dyDescent="0.25">
      <c r="A2" s="110" t="s">
        <v>331</v>
      </c>
      <c r="B2" s="110" t="s">
        <v>330</v>
      </c>
      <c r="C2" s="110"/>
    </row>
    <row r="3" spans="1:10" x14ac:dyDescent="0.25">
      <c r="A3" s="110"/>
      <c r="C3" s="110"/>
    </row>
    <row r="4" spans="1:10" s="134" customFormat="1" ht="60" x14ac:dyDescent="0.25">
      <c r="A4" s="132" t="s">
        <v>0</v>
      </c>
      <c r="B4" s="132"/>
      <c r="C4" s="126" t="s">
        <v>97</v>
      </c>
      <c r="D4" s="126" t="s">
        <v>98</v>
      </c>
      <c r="E4" s="129" t="s">
        <v>99</v>
      </c>
      <c r="F4" s="126" t="s">
        <v>100</v>
      </c>
      <c r="G4" s="129" t="s">
        <v>101</v>
      </c>
      <c r="H4" s="126" t="s">
        <v>102</v>
      </c>
      <c r="I4" s="126" t="s">
        <v>2</v>
      </c>
      <c r="J4" s="133"/>
    </row>
    <row r="5" spans="1:10" s="134" customFormat="1" ht="60" x14ac:dyDescent="0.25">
      <c r="A5" s="132" t="s">
        <v>332</v>
      </c>
      <c r="B5" s="132"/>
      <c r="C5" s="126" t="s">
        <v>333</v>
      </c>
      <c r="D5" s="126" t="s">
        <v>334</v>
      </c>
      <c r="E5" s="129" t="s">
        <v>335</v>
      </c>
      <c r="F5" s="126" t="s">
        <v>336</v>
      </c>
      <c r="G5" s="129" t="s">
        <v>337</v>
      </c>
      <c r="H5" s="126" t="s">
        <v>338</v>
      </c>
      <c r="I5" s="126" t="s">
        <v>144</v>
      </c>
      <c r="J5" s="133"/>
    </row>
    <row r="6" spans="1:10" ht="0.2" customHeight="1" x14ac:dyDescent="0.25">
      <c r="C6" s="127"/>
      <c r="D6" s="127"/>
      <c r="E6" s="130"/>
      <c r="F6" s="127"/>
      <c r="G6" s="130"/>
      <c r="H6" s="127"/>
      <c r="I6" s="127"/>
      <c r="J6" s="57"/>
    </row>
    <row r="7" spans="1:10" x14ac:dyDescent="0.25">
      <c r="A7" s="109">
        <v>1970</v>
      </c>
      <c r="B7" s="104">
        <f>A7</f>
        <v>1970</v>
      </c>
      <c r="C7" s="128">
        <v>3610.8</v>
      </c>
      <c r="D7" s="128">
        <v>2994.7</v>
      </c>
      <c r="E7" s="131">
        <v>2994.7</v>
      </c>
      <c r="F7" s="128">
        <v>2278.1999999999998</v>
      </c>
      <c r="G7" s="131">
        <v>2278.1999999999998</v>
      </c>
      <c r="H7" s="128"/>
      <c r="I7" s="128">
        <v>8883.7000000000007</v>
      </c>
      <c r="J7" s="135"/>
    </row>
    <row r="8" spans="1:10" ht="0.2" customHeight="1" x14ac:dyDescent="0.25">
      <c r="A8" s="109"/>
      <c r="C8" s="128" t="e">
        <v>#N/A</v>
      </c>
      <c r="D8" s="128" t="e">
        <v>#N/A</v>
      </c>
      <c r="E8" s="131" t="e">
        <v>#N/A</v>
      </c>
      <c r="F8" s="128" t="e">
        <v>#N/A</v>
      </c>
      <c r="G8" s="131" t="e">
        <v>#N/A</v>
      </c>
      <c r="H8" s="128"/>
      <c r="I8" s="128" t="e">
        <v>#N/A</v>
      </c>
      <c r="J8" s="135"/>
    </row>
    <row r="9" spans="1:10" x14ac:dyDescent="0.25">
      <c r="A9" s="109">
        <v>1972</v>
      </c>
      <c r="B9" s="104" t="str">
        <f>MID(A9,3,2)</f>
        <v>72</v>
      </c>
      <c r="C9" s="128">
        <v>3794.6000000000004</v>
      </c>
      <c r="D9" s="128">
        <v>3581.2999999999997</v>
      </c>
      <c r="E9" s="131">
        <v>3581.2999999999997</v>
      </c>
      <c r="F9" s="128">
        <v>2910.8999999999996</v>
      </c>
      <c r="G9" s="131">
        <v>2910.8999999999996</v>
      </c>
      <c r="H9" s="128"/>
      <c r="I9" s="128">
        <v>10286.799999999999</v>
      </c>
      <c r="J9" s="135"/>
    </row>
    <row r="10" spans="1:10" ht="0.2" customHeight="1" x14ac:dyDescent="0.25">
      <c r="A10" s="109"/>
      <c r="B10" s="104" t="str">
        <f t="shared" ref="B10:B46" si="0">MID(A10,3,2)</f>
        <v/>
      </c>
      <c r="C10" s="128" t="e">
        <v>#N/A</v>
      </c>
      <c r="D10" s="128" t="e">
        <v>#N/A</v>
      </c>
      <c r="E10" s="131" t="e">
        <v>#N/A</v>
      </c>
      <c r="F10" s="128" t="e">
        <v>#N/A</v>
      </c>
      <c r="G10" s="131" t="e">
        <v>#N/A</v>
      </c>
      <c r="H10" s="128"/>
      <c r="I10" s="128" t="e">
        <v>#N/A</v>
      </c>
      <c r="J10" s="135"/>
    </row>
    <row r="11" spans="1:10" x14ac:dyDescent="0.25">
      <c r="A11" s="109">
        <v>1974</v>
      </c>
      <c r="B11" s="104" t="str">
        <f t="shared" si="0"/>
        <v>74</v>
      </c>
      <c r="C11" s="128">
        <v>3981.7</v>
      </c>
      <c r="D11" s="128">
        <v>3980.1000000000004</v>
      </c>
      <c r="E11" s="131">
        <v>3980.1000000000004</v>
      </c>
      <c r="F11" s="128">
        <v>3036.9999999999995</v>
      </c>
      <c r="G11" s="131">
        <v>3036.9999999999995</v>
      </c>
      <c r="H11" s="128"/>
      <c r="I11" s="128">
        <v>10998.8</v>
      </c>
      <c r="J11" s="135"/>
    </row>
    <row r="12" spans="1:10" ht="0.2" customHeight="1" x14ac:dyDescent="0.25">
      <c r="A12" s="109"/>
      <c r="B12" s="104" t="str">
        <f t="shared" si="0"/>
        <v/>
      </c>
      <c r="C12" s="128" t="e">
        <v>#N/A</v>
      </c>
      <c r="D12" s="128" t="e">
        <v>#N/A</v>
      </c>
      <c r="E12" s="131" t="e">
        <v>#N/A</v>
      </c>
      <c r="F12" s="128" t="e">
        <v>#N/A</v>
      </c>
      <c r="G12" s="131" t="e">
        <v>#N/A</v>
      </c>
      <c r="H12" s="128"/>
      <c r="I12" s="128" t="e">
        <v>#N/A</v>
      </c>
      <c r="J12" s="135"/>
    </row>
    <row r="13" spans="1:10" ht="0.2" customHeight="1" x14ac:dyDescent="0.25">
      <c r="A13" s="109"/>
      <c r="B13" s="104" t="str">
        <f t="shared" si="0"/>
        <v/>
      </c>
      <c r="C13" s="128" t="e">
        <v>#N/A</v>
      </c>
      <c r="D13" s="128" t="e">
        <v>#N/A</v>
      </c>
      <c r="E13" s="131" t="e">
        <v>#N/A</v>
      </c>
      <c r="F13" s="128" t="e">
        <v>#N/A</v>
      </c>
      <c r="G13" s="131" t="e">
        <v>#N/A</v>
      </c>
      <c r="H13" s="128"/>
      <c r="I13" s="128" t="e">
        <v>#N/A</v>
      </c>
      <c r="J13" s="135"/>
    </row>
    <row r="14" spans="1:10" x14ac:dyDescent="0.25">
      <c r="A14" s="109">
        <v>1977</v>
      </c>
      <c r="B14" s="104" t="str">
        <f t="shared" si="0"/>
        <v>77</v>
      </c>
      <c r="C14" s="128">
        <v>4857.8</v>
      </c>
      <c r="D14" s="128">
        <v>4423.8</v>
      </c>
      <c r="E14" s="131">
        <v>4423.8</v>
      </c>
      <c r="F14" s="128">
        <v>4028.9999999999995</v>
      </c>
      <c r="G14" s="131">
        <v>4028.9999999999995</v>
      </c>
      <c r="H14" s="128"/>
      <c r="I14" s="128">
        <v>13310.6</v>
      </c>
      <c r="J14" s="135"/>
    </row>
    <row r="15" spans="1:10" ht="0.2" customHeight="1" x14ac:dyDescent="0.25">
      <c r="A15" s="109"/>
      <c r="B15" s="104" t="str">
        <f t="shared" si="0"/>
        <v/>
      </c>
      <c r="C15" s="128" t="e">
        <v>#N/A</v>
      </c>
      <c r="D15" s="128" t="e">
        <v>#N/A</v>
      </c>
      <c r="E15" s="131" t="e">
        <v>#N/A</v>
      </c>
      <c r="F15" s="128" t="e">
        <v>#N/A</v>
      </c>
      <c r="G15" s="131" t="e">
        <v>#N/A</v>
      </c>
      <c r="H15" s="128"/>
      <c r="I15" s="128" t="e">
        <v>#N/A</v>
      </c>
      <c r="J15" s="135"/>
    </row>
    <row r="16" spans="1:10" x14ac:dyDescent="0.25">
      <c r="A16" s="109">
        <v>1979</v>
      </c>
      <c r="B16" s="104" t="str">
        <f t="shared" si="0"/>
        <v>79</v>
      </c>
      <c r="C16" s="128">
        <v>5165.7999999999993</v>
      </c>
      <c r="D16" s="128">
        <v>5161</v>
      </c>
      <c r="E16" s="131">
        <v>5161</v>
      </c>
      <c r="F16" s="128">
        <v>4099</v>
      </c>
      <c r="G16" s="131">
        <v>4099</v>
      </c>
      <c r="H16" s="128"/>
      <c r="I16" s="128">
        <v>14425.8</v>
      </c>
      <c r="J16" s="135"/>
    </row>
    <row r="17" spans="1:10" ht="0.2" customHeight="1" x14ac:dyDescent="0.25">
      <c r="A17" s="109"/>
      <c r="B17" s="104" t="str">
        <f t="shared" si="0"/>
        <v/>
      </c>
      <c r="C17" s="128" t="e">
        <v>#N/A</v>
      </c>
      <c r="D17" s="128" t="e">
        <v>#N/A</v>
      </c>
      <c r="E17" s="131" t="e">
        <v>#N/A</v>
      </c>
      <c r="F17" s="128" t="e">
        <v>#N/A</v>
      </c>
      <c r="G17" s="131" t="e">
        <v>#N/A</v>
      </c>
      <c r="H17" s="128"/>
      <c r="I17" s="128" t="e">
        <v>#N/A</v>
      </c>
      <c r="J17" s="135"/>
    </row>
    <row r="18" spans="1:10" x14ac:dyDescent="0.25">
      <c r="A18" s="109">
        <v>1981</v>
      </c>
      <c r="B18" s="104" t="str">
        <f t="shared" si="0"/>
        <v>81</v>
      </c>
      <c r="C18" s="128">
        <v>5259.3</v>
      </c>
      <c r="D18" s="128">
        <v>5986.6</v>
      </c>
      <c r="E18" s="131">
        <v>5986.6</v>
      </c>
      <c r="F18" s="128">
        <v>4186.5</v>
      </c>
      <c r="G18" s="131">
        <v>4186.5</v>
      </c>
      <c r="H18" s="128"/>
      <c r="I18" s="128">
        <v>15432.400000000001</v>
      </c>
      <c r="J18" s="135"/>
    </row>
    <row r="19" spans="1:10" ht="0.2" customHeight="1" x14ac:dyDescent="0.25">
      <c r="A19" s="109"/>
      <c r="B19" s="104" t="str">
        <f t="shared" si="0"/>
        <v/>
      </c>
      <c r="C19" s="128" t="e">
        <v>#N/A</v>
      </c>
      <c r="D19" s="128" t="e">
        <v>#N/A</v>
      </c>
      <c r="E19" s="131" t="e">
        <v>#N/A</v>
      </c>
      <c r="F19" s="128" t="e">
        <v>#N/A</v>
      </c>
      <c r="G19" s="131" t="e">
        <v>#N/A</v>
      </c>
      <c r="H19" s="128"/>
      <c r="I19" s="128" t="e">
        <v>#N/A</v>
      </c>
      <c r="J19" s="135"/>
    </row>
    <row r="20" spans="1:10" x14ac:dyDescent="0.25">
      <c r="A20" s="109">
        <v>1983</v>
      </c>
      <c r="B20" s="104" t="str">
        <f t="shared" si="0"/>
        <v>83</v>
      </c>
      <c r="C20" s="128">
        <v>6006.3</v>
      </c>
      <c r="D20" s="128">
        <v>7030.1</v>
      </c>
      <c r="E20" s="131">
        <v>7030.1</v>
      </c>
      <c r="F20" s="128">
        <v>4186.6000000000004</v>
      </c>
      <c r="G20" s="131">
        <v>4186.6000000000004</v>
      </c>
      <c r="H20" s="128"/>
      <c r="I20" s="128">
        <v>17223</v>
      </c>
      <c r="J20" s="135"/>
    </row>
    <row r="21" spans="1:10" ht="0.2" customHeight="1" x14ac:dyDescent="0.25">
      <c r="A21" s="109"/>
      <c r="B21" s="104" t="str">
        <f t="shared" si="0"/>
        <v/>
      </c>
      <c r="C21" s="128" t="e">
        <v>#N/A</v>
      </c>
      <c r="D21" s="128" t="e">
        <v>#N/A</v>
      </c>
      <c r="E21" s="131" t="e">
        <v>#N/A</v>
      </c>
      <c r="F21" s="128" t="e">
        <v>#N/A</v>
      </c>
      <c r="G21" s="131" t="e">
        <v>#N/A</v>
      </c>
      <c r="H21" s="128"/>
      <c r="I21" s="128" t="e">
        <v>#N/A</v>
      </c>
      <c r="J21" s="135"/>
    </row>
    <row r="22" spans="1:10" x14ac:dyDescent="0.25">
      <c r="A22" s="109">
        <v>1985</v>
      </c>
      <c r="B22" s="104" t="str">
        <f t="shared" si="0"/>
        <v>85</v>
      </c>
      <c r="C22" s="128">
        <v>9684.7999999999993</v>
      </c>
      <c r="D22" s="128">
        <v>7032.3</v>
      </c>
      <c r="E22" s="131">
        <v>7032.3</v>
      </c>
      <c r="F22" s="128">
        <v>4433.2000000000007</v>
      </c>
      <c r="G22" s="131">
        <v>4433.2000000000007</v>
      </c>
      <c r="H22" s="128"/>
      <c r="I22" s="128">
        <v>21150.3</v>
      </c>
      <c r="J22" s="135"/>
    </row>
    <row r="23" spans="1:10" ht="0.2" customHeight="1" x14ac:dyDescent="0.25">
      <c r="A23" s="109"/>
      <c r="B23" s="104" t="str">
        <f t="shared" si="0"/>
        <v/>
      </c>
      <c r="C23" s="128" t="e">
        <v>#N/A</v>
      </c>
      <c r="D23" s="128" t="e">
        <v>#N/A</v>
      </c>
      <c r="E23" s="131" t="e">
        <v>#N/A</v>
      </c>
      <c r="F23" s="128" t="e">
        <v>#N/A</v>
      </c>
      <c r="G23" s="131" t="e">
        <v>#N/A</v>
      </c>
      <c r="H23" s="128"/>
      <c r="I23" s="128" t="e">
        <v>#N/A</v>
      </c>
      <c r="J23" s="135"/>
    </row>
    <row r="24" spans="1:10" x14ac:dyDescent="0.25">
      <c r="A24" s="109">
        <v>1987</v>
      </c>
      <c r="B24" s="104" t="str">
        <f t="shared" si="0"/>
        <v>87</v>
      </c>
      <c r="C24" s="128">
        <v>10559.2</v>
      </c>
      <c r="D24" s="128">
        <v>7679.4</v>
      </c>
      <c r="E24" s="131">
        <v>7679.4</v>
      </c>
      <c r="F24" s="128">
        <v>4598</v>
      </c>
      <c r="G24" s="131">
        <v>4598</v>
      </c>
      <c r="H24" s="128"/>
      <c r="I24" s="128">
        <v>22836.6</v>
      </c>
      <c r="J24" s="135"/>
    </row>
    <row r="25" spans="1:10" ht="0.2" customHeight="1" x14ac:dyDescent="0.25">
      <c r="A25" s="109"/>
      <c r="B25" s="104" t="str">
        <f t="shared" si="0"/>
        <v/>
      </c>
      <c r="C25" s="128" t="e">
        <v>#N/A</v>
      </c>
      <c r="D25" s="128" t="e">
        <v>#N/A</v>
      </c>
      <c r="E25" s="131" t="e">
        <v>#N/A</v>
      </c>
      <c r="F25" s="128" t="e">
        <v>#N/A</v>
      </c>
      <c r="G25" s="131" t="e">
        <v>#N/A</v>
      </c>
      <c r="H25" s="128"/>
      <c r="I25" s="128" t="e">
        <v>#N/A</v>
      </c>
      <c r="J25" s="135"/>
    </row>
    <row r="26" spans="1:10" x14ac:dyDescent="0.25">
      <c r="A26" s="109">
        <v>1989</v>
      </c>
      <c r="B26" s="104" t="str">
        <f t="shared" si="0"/>
        <v>89</v>
      </c>
      <c r="C26" s="128">
        <v>9817.9000000000015</v>
      </c>
      <c r="D26" s="128">
        <v>8489.2999999999993</v>
      </c>
      <c r="E26" s="131">
        <v>8489.2999999999993</v>
      </c>
      <c r="F26" s="128">
        <v>5376.5</v>
      </c>
      <c r="G26" s="131">
        <v>5376.5</v>
      </c>
      <c r="H26" s="128"/>
      <c r="I26" s="128">
        <v>23683.7</v>
      </c>
      <c r="J26" s="135"/>
    </row>
    <row r="27" spans="1:10" ht="0.2" customHeight="1" x14ac:dyDescent="0.25">
      <c r="A27" s="109"/>
      <c r="B27" s="104" t="str">
        <f t="shared" si="0"/>
        <v/>
      </c>
      <c r="C27" s="128" t="e">
        <v>#N/A</v>
      </c>
      <c r="D27" s="128" t="e">
        <v>#N/A</v>
      </c>
      <c r="E27" s="131" t="e">
        <v>#N/A</v>
      </c>
      <c r="F27" s="128" t="e">
        <v>#N/A</v>
      </c>
      <c r="G27" s="131" t="e">
        <v>#N/A</v>
      </c>
      <c r="H27" s="128"/>
      <c r="I27" s="128" t="e">
        <v>#N/A</v>
      </c>
      <c r="J27" s="135"/>
    </row>
    <row r="28" spans="1:10" x14ac:dyDescent="0.25">
      <c r="A28" s="109">
        <v>1991</v>
      </c>
      <c r="B28" s="104" t="str">
        <f t="shared" si="0"/>
        <v>91</v>
      </c>
      <c r="C28" s="128">
        <v>9617.5</v>
      </c>
      <c r="D28" s="128">
        <v>8146.8</v>
      </c>
      <c r="E28" s="131">
        <v>8146.8</v>
      </c>
      <c r="F28" s="128">
        <v>6216.5</v>
      </c>
      <c r="G28" s="131">
        <v>6216.5</v>
      </c>
      <c r="H28" s="128"/>
      <c r="I28" s="128">
        <v>23980.799999999999</v>
      </c>
      <c r="J28" s="135"/>
    </row>
    <row r="29" spans="1:10" ht="0.2" customHeight="1" x14ac:dyDescent="0.25">
      <c r="A29" s="109"/>
      <c r="B29" s="104" t="str">
        <f t="shared" si="0"/>
        <v/>
      </c>
      <c r="C29" s="128" t="e">
        <v>#N/A</v>
      </c>
      <c r="D29" s="128" t="e">
        <v>#N/A</v>
      </c>
      <c r="E29" s="131" t="e">
        <v>#N/A</v>
      </c>
      <c r="F29" s="128" t="e">
        <v>#N/A</v>
      </c>
      <c r="G29" s="131" t="e">
        <v>#N/A</v>
      </c>
      <c r="H29" s="128"/>
      <c r="I29" s="128" t="e">
        <v>#N/A</v>
      </c>
      <c r="J29" s="135"/>
    </row>
    <row r="30" spans="1:10" x14ac:dyDescent="0.25">
      <c r="A30" s="109">
        <v>1993</v>
      </c>
      <c r="B30" s="104" t="str">
        <f t="shared" si="0"/>
        <v>93</v>
      </c>
      <c r="C30" s="128">
        <v>10332.700000000001</v>
      </c>
      <c r="D30" s="128">
        <v>8525.7999999999993</v>
      </c>
      <c r="E30" s="131">
        <v>8525.7999999999993</v>
      </c>
      <c r="F30" s="128">
        <v>6964.5999999999995</v>
      </c>
      <c r="G30" s="131">
        <v>6964.5999999999995</v>
      </c>
      <c r="H30" s="128"/>
      <c r="I30" s="128">
        <v>25823.1</v>
      </c>
      <c r="J30" s="135"/>
    </row>
    <row r="31" spans="1:10" ht="0.2" customHeight="1" x14ac:dyDescent="0.25">
      <c r="A31" s="109"/>
      <c r="B31" s="104" t="str">
        <f t="shared" si="0"/>
        <v/>
      </c>
      <c r="C31" s="128" t="e">
        <v>#N/A</v>
      </c>
      <c r="D31" s="128" t="e">
        <v>#N/A</v>
      </c>
      <c r="E31" s="131" t="e">
        <v>#N/A</v>
      </c>
      <c r="F31" s="128" t="e">
        <v>#N/A</v>
      </c>
      <c r="G31" s="131" t="e">
        <v>#N/A</v>
      </c>
      <c r="H31" s="128"/>
      <c r="I31" s="128" t="e">
        <v>#N/A</v>
      </c>
      <c r="J31" s="135"/>
    </row>
    <row r="32" spans="1:10" x14ac:dyDescent="0.25">
      <c r="A32" s="109">
        <v>1995</v>
      </c>
      <c r="B32" s="104" t="str">
        <f t="shared" si="0"/>
        <v>95</v>
      </c>
      <c r="C32" s="128">
        <v>12520.3</v>
      </c>
      <c r="D32" s="128">
        <v>7746.9000000000005</v>
      </c>
      <c r="E32" s="131">
        <v>7746.9000000000005</v>
      </c>
      <c r="F32" s="128">
        <v>7095.7000000000007</v>
      </c>
      <c r="G32" s="131">
        <v>7095.7000000000007</v>
      </c>
      <c r="H32" s="128"/>
      <c r="I32" s="128">
        <v>27362.9</v>
      </c>
      <c r="J32" s="135"/>
    </row>
    <row r="33" spans="1:16" ht="0.2" customHeight="1" x14ac:dyDescent="0.25">
      <c r="A33" s="109"/>
      <c r="B33" s="104" t="str">
        <f t="shared" si="0"/>
        <v/>
      </c>
      <c r="C33" s="128" t="e">
        <v>#N/A</v>
      </c>
      <c r="D33" s="128" t="e">
        <v>#N/A</v>
      </c>
      <c r="E33" s="131" t="e">
        <v>#N/A</v>
      </c>
      <c r="F33" s="128" t="e">
        <v>#N/A</v>
      </c>
      <c r="G33" s="131" t="e">
        <v>#N/A</v>
      </c>
      <c r="H33" s="128"/>
      <c r="I33" s="128" t="e">
        <v>#N/A</v>
      </c>
      <c r="J33" s="135"/>
    </row>
    <row r="34" spans="1:16" x14ac:dyDescent="0.25">
      <c r="A34" s="109">
        <v>1997</v>
      </c>
      <c r="B34" s="104" t="str">
        <f t="shared" si="0"/>
        <v>97</v>
      </c>
      <c r="C34" s="128">
        <v>14063.599999999999</v>
      </c>
      <c r="D34" s="128">
        <v>7806.8</v>
      </c>
      <c r="E34" s="131">
        <v>7806.8</v>
      </c>
      <c r="F34" s="128">
        <v>7840.5999999999995</v>
      </c>
      <c r="G34" s="131">
        <v>7840.5999999999995</v>
      </c>
      <c r="H34" s="128"/>
      <c r="I34" s="128">
        <v>29710.999999999996</v>
      </c>
      <c r="J34" s="135"/>
    </row>
    <row r="35" spans="1:16" ht="0.2" customHeight="1" x14ac:dyDescent="0.25">
      <c r="A35" s="109"/>
      <c r="B35" s="104" t="str">
        <f t="shared" si="0"/>
        <v/>
      </c>
      <c r="C35" s="128" t="e">
        <v>#N/A</v>
      </c>
      <c r="D35" s="128" t="e">
        <v>#N/A</v>
      </c>
      <c r="E35" s="131" t="e">
        <v>#N/A</v>
      </c>
      <c r="F35" s="128" t="e">
        <v>#N/A</v>
      </c>
      <c r="G35" s="131" t="e">
        <v>#N/A</v>
      </c>
      <c r="H35" s="128"/>
      <c r="I35" s="128" t="e">
        <v>#N/A</v>
      </c>
      <c r="J35" s="135"/>
    </row>
    <row r="36" spans="1:16" x14ac:dyDescent="0.25">
      <c r="A36" s="109">
        <v>1999</v>
      </c>
      <c r="B36" s="104" t="str">
        <f t="shared" si="0"/>
        <v>99</v>
      </c>
      <c r="C36" s="128">
        <v>14721.400000000001</v>
      </c>
      <c r="D36" s="128">
        <v>7511.4999999999991</v>
      </c>
      <c r="E36" s="131">
        <v>7511.4999999999991</v>
      </c>
      <c r="F36" s="128">
        <v>8799.7000000000007</v>
      </c>
      <c r="G36" s="131">
        <v>8799.7000000000007</v>
      </c>
      <c r="H36" s="128"/>
      <c r="I36" s="128">
        <v>31032.600000000002</v>
      </c>
      <c r="J36" s="135"/>
    </row>
    <row r="37" spans="1:16" ht="0.2" customHeight="1" x14ac:dyDescent="0.25">
      <c r="A37" s="109"/>
      <c r="B37" s="104" t="str">
        <f t="shared" si="0"/>
        <v/>
      </c>
      <c r="C37" s="128" t="e">
        <v>#N/A</v>
      </c>
      <c r="D37" s="128" t="e">
        <v>#N/A</v>
      </c>
      <c r="E37" s="131" t="e">
        <v>#N/A</v>
      </c>
      <c r="F37" s="128" t="e">
        <v>#N/A</v>
      </c>
      <c r="G37" s="131" t="e">
        <v>#N/A</v>
      </c>
      <c r="H37" s="128"/>
      <c r="I37" s="128" t="e">
        <v>#N/A</v>
      </c>
      <c r="J37" s="135"/>
    </row>
    <row r="38" spans="1:16" x14ac:dyDescent="0.25">
      <c r="A38" s="109">
        <v>2001</v>
      </c>
      <c r="B38" s="104" t="str">
        <f t="shared" si="0"/>
        <v>01</v>
      </c>
      <c r="C38" s="128">
        <v>17637.7</v>
      </c>
      <c r="D38" s="128">
        <v>7906.8</v>
      </c>
      <c r="E38" s="131">
        <v>7906.8</v>
      </c>
      <c r="F38" s="128">
        <v>8668.1</v>
      </c>
      <c r="G38" s="131">
        <v>8668.1</v>
      </c>
      <c r="H38" s="128"/>
      <c r="I38" s="128">
        <v>34212.6</v>
      </c>
      <c r="J38" s="135"/>
    </row>
    <row r="39" spans="1:16" ht="0.2" customHeight="1" x14ac:dyDescent="0.25">
      <c r="A39" s="109"/>
      <c r="B39" s="104" t="str">
        <f t="shared" si="0"/>
        <v/>
      </c>
      <c r="C39" s="128" t="e">
        <v>#N/A</v>
      </c>
      <c r="D39" s="128" t="e">
        <v>#N/A</v>
      </c>
      <c r="E39" s="131" t="e">
        <v>#N/A</v>
      </c>
      <c r="F39" s="128" t="e">
        <v>#N/A</v>
      </c>
      <c r="G39" s="131" t="e">
        <v>#N/A</v>
      </c>
      <c r="H39" s="128"/>
      <c r="I39" s="128" t="e">
        <v>#N/A</v>
      </c>
      <c r="J39" s="135"/>
    </row>
    <row r="40" spans="1:16" x14ac:dyDescent="0.25">
      <c r="A40" s="109">
        <v>2003</v>
      </c>
      <c r="B40" s="104" t="str">
        <f t="shared" si="0"/>
        <v>03</v>
      </c>
      <c r="C40" s="128">
        <v>18069.199999999997</v>
      </c>
      <c r="D40" s="128">
        <v>8624.2000000000007</v>
      </c>
      <c r="E40" s="131">
        <v>8624.2000000000007</v>
      </c>
      <c r="F40" s="128">
        <v>9713.1</v>
      </c>
      <c r="G40" s="131">
        <v>9713.1</v>
      </c>
      <c r="H40" s="128"/>
      <c r="I40" s="128">
        <v>36406.5</v>
      </c>
      <c r="J40" s="135"/>
    </row>
    <row r="41" spans="1:16" x14ac:dyDescent="0.25">
      <c r="A41" s="109">
        <v>2004</v>
      </c>
      <c r="C41" s="128">
        <v>16793.8</v>
      </c>
      <c r="D41" s="128">
        <v>8650.6</v>
      </c>
      <c r="E41" s="131">
        <v>8650.6</v>
      </c>
      <c r="F41" s="128">
        <v>10467.400000000001</v>
      </c>
      <c r="G41" s="131">
        <v>10467.400000000001</v>
      </c>
      <c r="H41" s="128"/>
      <c r="I41" s="128">
        <v>35911.800000000003</v>
      </c>
      <c r="J41" s="135"/>
    </row>
    <row r="42" spans="1:16" x14ac:dyDescent="0.25">
      <c r="A42" s="109">
        <v>2005</v>
      </c>
      <c r="B42" s="104" t="str">
        <f t="shared" si="0"/>
        <v>05</v>
      </c>
      <c r="C42" s="128">
        <v>17335</v>
      </c>
      <c r="D42" s="128">
        <v>8729</v>
      </c>
      <c r="E42" s="131">
        <v>8729</v>
      </c>
      <c r="F42" s="128">
        <v>11188.6</v>
      </c>
      <c r="G42" s="131">
        <v>11188.6</v>
      </c>
      <c r="H42" s="128"/>
      <c r="I42" s="128">
        <v>37252.6</v>
      </c>
      <c r="J42" s="135"/>
    </row>
    <row r="43" spans="1:16" x14ac:dyDescent="0.25">
      <c r="A43" s="109">
        <v>2006</v>
      </c>
      <c r="C43" s="128">
        <v>17919</v>
      </c>
      <c r="D43" s="128">
        <v>9268.5999999999985</v>
      </c>
      <c r="E43" s="131">
        <v>9268.5999999999985</v>
      </c>
      <c r="F43" s="128">
        <v>11753.2</v>
      </c>
      <c r="G43" s="131">
        <v>11753.2</v>
      </c>
      <c r="H43" s="128"/>
      <c r="I43" s="128">
        <v>38940.800000000003</v>
      </c>
      <c r="J43" s="135"/>
    </row>
    <row r="44" spans="1:16" x14ac:dyDescent="0.25">
      <c r="A44" s="109">
        <v>2007</v>
      </c>
      <c r="B44" s="104" t="str">
        <f t="shared" si="0"/>
        <v>07</v>
      </c>
      <c r="C44" s="128">
        <v>19626</v>
      </c>
      <c r="D44" s="128">
        <v>9454.2999999999993</v>
      </c>
      <c r="E44" s="131">
        <v>9169.0747854968158</v>
      </c>
      <c r="F44" s="128">
        <v>13351.999999999998</v>
      </c>
      <c r="G44" s="131">
        <v>11158.57673442578</v>
      </c>
      <c r="H44" s="128">
        <v>2478.6484800774006</v>
      </c>
      <c r="I44" s="128">
        <v>42432.299999999996</v>
      </c>
      <c r="J44" s="135"/>
      <c r="K44" s="105"/>
      <c r="L44" s="105"/>
      <c r="M44" s="105"/>
      <c r="N44" s="105"/>
      <c r="O44" s="136"/>
      <c r="P44" s="136"/>
    </row>
    <row r="45" spans="1:16" x14ac:dyDescent="0.25">
      <c r="A45" s="109">
        <v>2008</v>
      </c>
      <c r="C45" s="128">
        <v>20061.8</v>
      </c>
      <c r="D45" s="128">
        <v>10124.5</v>
      </c>
      <c r="E45" s="131">
        <v>9817.8128493730164</v>
      </c>
      <c r="F45" s="128">
        <v>13932.4</v>
      </c>
      <c r="G45" s="131">
        <v>11583.399935304991</v>
      </c>
      <c r="H45" s="128">
        <v>2655.687215321992</v>
      </c>
      <c r="I45" s="128">
        <v>44118.7</v>
      </c>
      <c r="J45" s="135"/>
      <c r="K45" s="105"/>
      <c r="L45" s="105"/>
      <c r="M45" s="105"/>
      <c r="N45" s="105"/>
      <c r="O45" s="136"/>
      <c r="P45" s="136"/>
    </row>
    <row r="46" spans="1:16" x14ac:dyDescent="0.25">
      <c r="A46" s="109">
        <v>2009</v>
      </c>
      <c r="B46" s="104" t="str">
        <f t="shared" si="0"/>
        <v>09</v>
      </c>
      <c r="C46" s="128">
        <v>18994.2</v>
      </c>
      <c r="D46" s="128">
        <v>10760.1</v>
      </c>
      <c r="E46" s="131">
        <v>10408.314711321143</v>
      </c>
      <c r="F46" s="128">
        <v>13939.4</v>
      </c>
      <c r="G46" s="131">
        <v>11756.185288678857</v>
      </c>
      <c r="H46" s="128">
        <v>2535</v>
      </c>
      <c r="I46" s="128">
        <v>43693.700000000004</v>
      </c>
      <c r="J46" s="135"/>
      <c r="K46" s="105"/>
      <c r="L46" s="105"/>
      <c r="M46" s="105"/>
      <c r="N46" s="105"/>
    </row>
    <row r="47" spans="1:16" x14ac:dyDescent="0.25">
      <c r="A47" s="109">
        <v>2010</v>
      </c>
      <c r="C47" s="128">
        <v>18513.8</v>
      </c>
      <c r="D47" s="128">
        <v>10415.299999999999</v>
      </c>
      <c r="E47" s="131">
        <v>10035.867561559508</v>
      </c>
      <c r="F47" s="128">
        <v>13830</v>
      </c>
      <c r="G47" s="131">
        <v>11870.032438440492</v>
      </c>
      <c r="H47" s="128">
        <v>2339.3999999999996</v>
      </c>
      <c r="I47" s="128">
        <v>42759.1</v>
      </c>
      <c r="J47" s="135"/>
      <c r="K47" s="105"/>
      <c r="L47" s="105"/>
      <c r="M47" s="105"/>
      <c r="N47" s="105"/>
    </row>
    <row r="48" spans="1:16" x14ac:dyDescent="0.25">
      <c r="A48" s="109">
        <v>2011</v>
      </c>
      <c r="C48" s="128">
        <v>19289.199999999997</v>
      </c>
      <c r="D48" s="128">
        <v>10677.699999999999</v>
      </c>
      <c r="E48" s="131">
        <v>10191.907917867435</v>
      </c>
      <c r="F48" s="128">
        <v>13703.4</v>
      </c>
      <c r="G48" s="131">
        <v>11520.892082132565</v>
      </c>
      <c r="H48" s="128">
        <v>2668.3</v>
      </c>
      <c r="I48" s="128">
        <v>43670.299999999996</v>
      </c>
      <c r="J48" s="135"/>
      <c r="K48" s="105"/>
      <c r="L48" s="105"/>
      <c r="M48" s="105"/>
      <c r="N48" s="105"/>
    </row>
    <row r="49" spans="1:14" x14ac:dyDescent="0.25">
      <c r="A49" s="109">
        <v>2012</v>
      </c>
      <c r="B49" s="104">
        <f>+A49</f>
        <v>2012</v>
      </c>
      <c r="C49" s="128">
        <v>19605.2</v>
      </c>
      <c r="D49" s="128">
        <v>10958.5</v>
      </c>
      <c r="E49" s="131">
        <v>10387.486642485548</v>
      </c>
      <c r="F49" s="128">
        <v>13913.999999999998</v>
      </c>
      <c r="G49" s="131">
        <v>11585.313357514449</v>
      </c>
      <c r="H49" s="128">
        <v>2899.7</v>
      </c>
      <c r="I49" s="128">
        <v>44477.7</v>
      </c>
      <c r="J49" s="135"/>
      <c r="K49" s="105"/>
      <c r="L49" s="105"/>
      <c r="M49" s="105"/>
      <c r="N49" s="105"/>
    </row>
    <row r="51" spans="1:14" x14ac:dyDescent="0.25">
      <c r="A51" s="104" t="s">
        <v>5</v>
      </c>
    </row>
    <row r="52" spans="1:14" x14ac:dyDescent="0.25">
      <c r="A52" s="104" t="s">
        <v>340</v>
      </c>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W47"/>
  <sheetViews>
    <sheetView workbookViewId="0">
      <selection activeCell="L29" sqref="L29"/>
    </sheetView>
  </sheetViews>
  <sheetFormatPr baseColWidth="10" defaultRowHeight="12.75" x14ac:dyDescent="0.2"/>
  <cols>
    <col min="1" max="1" width="8.85546875" style="228" customWidth="1"/>
    <col min="2" max="2" width="27.28515625" style="228" customWidth="1"/>
    <col min="3" max="3" width="10" style="228" customWidth="1"/>
    <col min="4" max="4" width="8.140625" style="228" customWidth="1"/>
    <col min="5" max="6" width="8.5703125" style="228" customWidth="1"/>
    <col min="7" max="7" width="7.42578125" style="228" customWidth="1"/>
    <col min="8" max="8" width="7.28515625" style="228" customWidth="1"/>
    <col min="9" max="9" width="7.7109375" style="228" customWidth="1"/>
    <col min="10" max="10" width="7.5703125" style="228" customWidth="1"/>
    <col min="11" max="16384" width="11.42578125" style="228"/>
  </cols>
  <sheetData>
    <row r="1" spans="1:22" s="112" customFormat="1" x14ac:dyDescent="0.2">
      <c r="A1" s="112" t="s">
        <v>93</v>
      </c>
      <c r="B1" s="233" t="s">
        <v>108</v>
      </c>
    </row>
    <row r="2" spans="1:22" x14ac:dyDescent="0.2">
      <c r="A2" s="233" t="s">
        <v>344</v>
      </c>
      <c r="B2" s="233" t="s">
        <v>345</v>
      </c>
      <c r="C2" s="233"/>
      <c r="D2" s="233"/>
      <c r="E2" s="233"/>
      <c r="F2" s="233"/>
      <c r="G2" s="233"/>
      <c r="H2" s="233"/>
      <c r="I2" s="233"/>
      <c r="J2" s="233"/>
    </row>
    <row r="3" spans="1:22" x14ac:dyDescent="0.2">
      <c r="A3" s="107"/>
      <c r="B3" s="113"/>
      <c r="C3" s="107"/>
      <c r="D3" s="107"/>
      <c r="E3" s="107"/>
      <c r="F3" s="107"/>
      <c r="G3" s="107"/>
      <c r="H3" s="107"/>
      <c r="I3" s="107"/>
    </row>
    <row r="4" spans="1:22" x14ac:dyDescent="0.2">
      <c r="A4" s="304" t="s">
        <v>6</v>
      </c>
      <c r="B4" s="305"/>
      <c r="C4" s="234"/>
      <c r="D4" s="308" t="s">
        <v>7</v>
      </c>
      <c r="E4" s="309"/>
      <c r="F4" s="309"/>
      <c r="G4" s="309"/>
      <c r="H4" s="309"/>
      <c r="I4" s="309"/>
      <c r="J4" s="309"/>
    </row>
    <row r="5" spans="1:22" ht="14.25" x14ac:dyDescent="0.2">
      <c r="A5" s="304"/>
      <c r="B5" s="305"/>
      <c r="C5" s="235" t="s">
        <v>2</v>
      </c>
      <c r="D5" s="236" t="s">
        <v>1</v>
      </c>
      <c r="E5" s="237"/>
      <c r="F5" s="236" t="s">
        <v>8</v>
      </c>
      <c r="G5" s="237"/>
      <c r="H5" s="235" t="s">
        <v>341</v>
      </c>
      <c r="I5" s="310" t="s">
        <v>9</v>
      </c>
      <c r="J5" s="310"/>
    </row>
    <row r="6" spans="1:22" ht="51" x14ac:dyDescent="0.2">
      <c r="A6" s="306"/>
      <c r="B6" s="307"/>
      <c r="C6" s="238"/>
      <c r="D6" s="239" t="s">
        <v>2</v>
      </c>
      <c r="E6" s="240" t="s">
        <v>10</v>
      </c>
      <c r="F6" s="241" t="s">
        <v>2</v>
      </c>
      <c r="G6" s="240" t="s">
        <v>11</v>
      </c>
      <c r="H6" s="242"/>
      <c r="I6" s="239" t="s">
        <v>2</v>
      </c>
      <c r="J6" s="243" t="s">
        <v>12</v>
      </c>
    </row>
    <row r="7" spans="1:22" x14ac:dyDescent="0.2">
      <c r="A7" s="113" t="s">
        <v>1</v>
      </c>
      <c r="B7" s="244"/>
      <c r="C7" s="245">
        <v>21176.3</v>
      </c>
      <c r="D7" s="246">
        <v>17444.5</v>
      </c>
      <c r="E7" s="247" t="s">
        <v>13</v>
      </c>
      <c r="F7" s="246">
        <v>977</v>
      </c>
      <c r="G7" s="247">
        <v>411.9</v>
      </c>
      <c r="H7" s="248">
        <v>575.29999999999995</v>
      </c>
      <c r="I7" s="249">
        <v>2183.1999999999998</v>
      </c>
      <c r="J7" s="249">
        <v>88.7</v>
      </c>
      <c r="L7" s="250"/>
      <c r="M7" s="251"/>
      <c r="V7" s="252"/>
    </row>
    <row r="8" spans="1:22" x14ac:dyDescent="0.2">
      <c r="A8" s="113" t="s">
        <v>342</v>
      </c>
      <c r="B8" s="244"/>
      <c r="C8" s="245">
        <f>D8+F8+H8+I8</f>
        <v>11212.5</v>
      </c>
      <c r="D8" s="246">
        <f t="shared" ref="D8:J8" si="0">SUM(D9:D10)</f>
        <v>2326.3000000000002</v>
      </c>
      <c r="E8" s="253">
        <f t="shared" si="0"/>
        <v>508.5</v>
      </c>
      <c r="F8" s="246">
        <f t="shared" si="0"/>
        <v>7138.7</v>
      </c>
      <c r="G8" s="253">
        <f t="shared" si="0"/>
        <v>2799.7</v>
      </c>
      <c r="H8" s="248">
        <f t="shared" si="0"/>
        <v>582.79999999999995</v>
      </c>
      <c r="I8" s="249">
        <f t="shared" si="0"/>
        <v>1164.6999999999998</v>
      </c>
      <c r="J8" s="249">
        <f t="shared" si="0"/>
        <v>419.5</v>
      </c>
      <c r="L8" s="250"/>
      <c r="M8" s="254"/>
    </row>
    <row r="9" spans="1:22" ht="11.25" customHeight="1" x14ac:dyDescent="0.2">
      <c r="A9" s="255" t="s">
        <v>14</v>
      </c>
      <c r="B9" s="256"/>
      <c r="C9" s="257">
        <f t="shared" ref="C9:C10" si="1">D9+F9+H9+I9</f>
        <v>3939.1</v>
      </c>
      <c r="D9" s="258">
        <v>1617</v>
      </c>
      <c r="E9" s="259">
        <v>362.2</v>
      </c>
      <c r="F9" s="258">
        <v>1570</v>
      </c>
      <c r="G9" s="259">
        <v>1056.4000000000001</v>
      </c>
      <c r="H9" s="257">
        <v>241.7</v>
      </c>
      <c r="I9" s="258">
        <v>510.4</v>
      </c>
      <c r="J9" s="258">
        <v>215.5</v>
      </c>
      <c r="L9" s="250"/>
    </row>
    <row r="10" spans="1:22" x14ac:dyDescent="0.2">
      <c r="A10" s="107"/>
      <c r="B10" s="256" t="s">
        <v>15</v>
      </c>
      <c r="C10" s="257">
        <f t="shared" si="1"/>
        <v>7273.4000000000005</v>
      </c>
      <c r="D10" s="258">
        <f>719.5-D15</f>
        <v>709.3</v>
      </c>
      <c r="E10" s="259">
        <v>146.30000000000001</v>
      </c>
      <c r="F10" s="258">
        <f>6143.7-F15</f>
        <v>5568.7</v>
      </c>
      <c r="G10" s="259">
        <f>1749.7-G15</f>
        <v>1743.3</v>
      </c>
      <c r="H10" s="257">
        <f>370.6-H15</f>
        <v>341.1</v>
      </c>
      <c r="I10" s="258">
        <f>655.3-I15</f>
        <v>654.29999999999995</v>
      </c>
      <c r="J10" s="258">
        <f>204.2-J15</f>
        <v>204</v>
      </c>
      <c r="L10" s="250"/>
    </row>
    <row r="11" spans="1:22" x14ac:dyDescent="0.2">
      <c r="A11" s="113" t="s">
        <v>362</v>
      </c>
      <c r="B11" s="244"/>
      <c r="C11" s="245">
        <v>12528</v>
      </c>
      <c r="D11" s="249" t="s">
        <v>13</v>
      </c>
      <c r="E11" s="247" t="s">
        <v>13</v>
      </c>
      <c r="F11" s="249" t="s">
        <v>13</v>
      </c>
      <c r="G11" s="247" t="s">
        <v>13</v>
      </c>
      <c r="H11" s="248" t="s">
        <v>13</v>
      </c>
      <c r="I11" s="249" t="s">
        <v>13</v>
      </c>
      <c r="J11" s="249" t="s">
        <v>13</v>
      </c>
      <c r="L11" s="250"/>
      <c r="M11" s="254"/>
    </row>
    <row r="12" spans="1:22" x14ac:dyDescent="0.2">
      <c r="A12" s="113" t="s">
        <v>17</v>
      </c>
      <c r="B12" s="256"/>
      <c r="C12" s="260">
        <f>D12+F12+H12+I12</f>
        <v>3126.6816104806871</v>
      </c>
      <c r="D12" s="261">
        <f>SUM(D13:D15)</f>
        <v>38.885999999999996</v>
      </c>
      <c r="E12" s="262" t="s">
        <v>18</v>
      </c>
      <c r="F12" s="261">
        <f>SUM(F13:F15)</f>
        <v>2879.5694834806873</v>
      </c>
      <c r="G12" s="263">
        <f>SUM(G13:G15)</f>
        <v>168.239</v>
      </c>
      <c r="H12" s="263">
        <f>SUM(H13:H15)</f>
        <v>184.935</v>
      </c>
      <c r="I12" s="264">
        <f>SUM(I13:I15)</f>
        <v>23.291126999999999</v>
      </c>
      <c r="J12" s="261">
        <f>SUM(J13:J15)</f>
        <v>17.73</v>
      </c>
      <c r="K12" s="252"/>
      <c r="L12" s="250"/>
    </row>
    <row r="13" spans="1:22" x14ac:dyDescent="0.2">
      <c r="A13" s="113"/>
      <c r="B13" s="256" t="s">
        <v>19</v>
      </c>
      <c r="C13" s="257">
        <f>D13+F13+H13+I13</f>
        <v>2510.9816104806873</v>
      </c>
      <c r="D13" s="258">
        <v>28.686</v>
      </c>
      <c r="E13" s="265" t="s">
        <v>18</v>
      </c>
      <c r="F13" s="258">
        <v>2304.5694834806873</v>
      </c>
      <c r="G13" s="259">
        <v>161.839</v>
      </c>
      <c r="H13" s="257">
        <v>155.435</v>
      </c>
      <c r="I13" s="258">
        <v>22.291126999999999</v>
      </c>
      <c r="J13" s="258">
        <v>17.53</v>
      </c>
    </row>
    <row r="14" spans="1:22" x14ac:dyDescent="0.2">
      <c r="A14" s="113"/>
      <c r="B14" s="256" t="s">
        <v>20</v>
      </c>
      <c r="C14" s="257"/>
      <c r="D14" s="258"/>
      <c r="E14" s="259"/>
      <c r="F14" s="258"/>
      <c r="G14" s="259"/>
      <c r="H14" s="257"/>
      <c r="I14" s="258"/>
      <c r="J14" s="258"/>
    </row>
    <row r="15" spans="1:22" x14ac:dyDescent="0.2">
      <c r="A15" s="113"/>
      <c r="B15" s="256" t="s">
        <v>361</v>
      </c>
      <c r="C15" s="257">
        <f>D15+F15+H15+I15</f>
        <v>615.70000000000005</v>
      </c>
      <c r="D15" s="258">
        <v>10.199999999999999</v>
      </c>
      <c r="E15" s="265" t="s">
        <v>18</v>
      </c>
      <c r="F15" s="258">
        <v>575</v>
      </c>
      <c r="G15" s="259">
        <v>6.4</v>
      </c>
      <c r="H15" s="257">
        <v>29.5</v>
      </c>
      <c r="I15" s="258">
        <v>1</v>
      </c>
      <c r="J15" s="266">
        <v>0.2</v>
      </c>
    </row>
    <row r="16" spans="1:22" x14ac:dyDescent="0.2">
      <c r="A16" s="113" t="s">
        <v>2</v>
      </c>
      <c r="B16" s="244"/>
      <c r="C16" s="245">
        <f>C7+C8+C11+C12</f>
        <v>48043.481610480689</v>
      </c>
      <c r="D16" s="249" t="s">
        <v>13</v>
      </c>
      <c r="E16" s="247" t="s">
        <v>13</v>
      </c>
      <c r="F16" s="249" t="s">
        <v>13</v>
      </c>
      <c r="G16" s="247" t="s">
        <v>13</v>
      </c>
      <c r="H16" s="248" t="s">
        <v>13</v>
      </c>
      <c r="I16" s="249" t="s">
        <v>13</v>
      </c>
      <c r="J16" s="249" t="s">
        <v>13</v>
      </c>
    </row>
    <row r="17" spans="1:23" x14ac:dyDescent="0.2">
      <c r="A17" s="108"/>
      <c r="B17" s="108"/>
      <c r="C17" s="267"/>
    </row>
    <row r="18" spans="1:23" x14ac:dyDescent="0.2">
      <c r="A18" s="113" t="s">
        <v>343</v>
      </c>
    </row>
    <row r="19" spans="1:23" x14ac:dyDescent="0.2">
      <c r="A19" s="107" t="s">
        <v>291</v>
      </c>
    </row>
    <row r="20" spans="1:23" x14ac:dyDescent="0.2">
      <c r="A20" s="107" t="s">
        <v>363</v>
      </c>
    </row>
    <row r="21" spans="1:23" x14ac:dyDescent="0.2">
      <c r="A21" s="108" t="s">
        <v>21</v>
      </c>
    </row>
    <row r="23" spans="1:23" x14ac:dyDescent="0.2">
      <c r="A23" s="304" t="s">
        <v>346</v>
      </c>
      <c r="B23" s="305"/>
      <c r="C23" s="234"/>
      <c r="D23" s="308" t="s">
        <v>355</v>
      </c>
      <c r="E23" s="309"/>
      <c r="F23" s="309"/>
      <c r="G23" s="309"/>
      <c r="H23" s="309"/>
      <c r="I23" s="309"/>
      <c r="J23" s="309"/>
    </row>
    <row r="24" spans="1:23" ht="14.25" x14ac:dyDescent="0.2">
      <c r="A24" s="304"/>
      <c r="B24" s="305"/>
      <c r="C24" s="235" t="s">
        <v>144</v>
      </c>
      <c r="D24" s="236" t="s">
        <v>333</v>
      </c>
      <c r="E24" s="237"/>
      <c r="F24" s="236" t="s">
        <v>8</v>
      </c>
      <c r="G24" s="237"/>
      <c r="H24" s="235" t="s">
        <v>353</v>
      </c>
      <c r="I24" s="310" t="s">
        <v>354</v>
      </c>
      <c r="J24" s="310"/>
    </row>
    <row r="25" spans="1:23" ht="89.25" x14ac:dyDescent="0.2">
      <c r="A25" s="306"/>
      <c r="B25" s="307"/>
      <c r="C25" s="238"/>
      <c r="D25" s="239" t="s">
        <v>144</v>
      </c>
      <c r="E25" s="240" t="s">
        <v>356</v>
      </c>
      <c r="F25" s="241" t="s">
        <v>144</v>
      </c>
      <c r="G25" s="240" t="s">
        <v>352</v>
      </c>
      <c r="H25" s="242"/>
      <c r="I25" s="239" t="s">
        <v>2</v>
      </c>
      <c r="J25" s="243" t="s">
        <v>12</v>
      </c>
    </row>
    <row r="26" spans="1:23" x14ac:dyDescent="0.2">
      <c r="A26" s="113" t="s">
        <v>333</v>
      </c>
      <c r="B26" s="244"/>
      <c r="C26" s="245">
        <v>21176.3</v>
      </c>
      <c r="D26" s="246">
        <v>17444.5</v>
      </c>
      <c r="E26" s="247" t="s">
        <v>13</v>
      </c>
      <c r="F26" s="246">
        <v>977</v>
      </c>
      <c r="G26" s="247">
        <v>411.9</v>
      </c>
      <c r="H26" s="248">
        <v>575.29999999999995</v>
      </c>
      <c r="I26" s="249">
        <v>2183.1999999999998</v>
      </c>
      <c r="J26" s="249">
        <v>88.7</v>
      </c>
      <c r="K26" s="107"/>
    </row>
    <row r="27" spans="1:23" x14ac:dyDescent="0.2">
      <c r="A27" s="113" t="s">
        <v>347</v>
      </c>
      <c r="B27" s="244"/>
      <c r="C27" s="245">
        <f>D27+F27+H27+I27</f>
        <v>11212.5</v>
      </c>
      <c r="D27" s="246">
        <f t="shared" ref="D27:J27" si="2">SUM(D28:D29)</f>
        <v>2326.3000000000002</v>
      </c>
      <c r="E27" s="253">
        <f t="shared" si="2"/>
        <v>508.5</v>
      </c>
      <c r="F27" s="246">
        <f t="shared" si="2"/>
        <v>7138.7</v>
      </c>
      <c r="G27" s="253">
        <f t="shared" si="2"/>
        <v>2799.7</v>
      </c>
      <c r="H27" s="248">
        <f t="shared" si="2"/>
        <v>582.79999999999995</v>
      </c>
      <c r="I27" s="249">
        <f t="shared" si="2"/>
        <v>1164.6999999999998</v>
      </c>
      <c r="J27" s="249">
        <f t="shared" si="2"/>
        <v>419.5</v>
      </c>
      <c r="K27" s="107"/>
    </row>
    <row r="28" spans="1:23" x14ac:dyDescent="0.2">
      <c r="A28" s="255" t="s">
        <v>348</v>
      </c>
      <c r="B28" s="256"/>
      <c r="C28" s="257">
        <f t="shared" ref="C28:C29" si="3">D28+F28+H28+I28</f>
        <v>3939.1</v>
      </c>
      <c r="D28" s="258">
        <v>1617</v>
      </c>
      <c r="E28" s="259">
        <v>362.2</v>
      </c>
      <c r="F28" s="258">
        <v>1570</v>
      </c>
      <c r="G28" s="259">
        <v>1056.4000000000001</v>
      </c>
      <c r="H28" s="257">
        <v>241.7</v>
      </c>
      <c r="I28" s="258">
        <v>510.4</v>
      </c>
      <c r="J28" s="258">
        <v>215.5</v>
      </c>
      <c r="K28" s="107"/>
      <c r="L28" s="107"/>
      <c r="M28" s="107"/>
      <c r="N28" s="107"/>
      <c r="O28" s="107"/>
      <c r="P28" s="107"/>
      <c r="Q28" s="107"/>
      <c r="R28" s="107"/>
      <c r="S28" s="107"/>
      <c r="T28" s="107"/>
      <c r="U28" s="107"/>
      <c r="V28" s="107"/>
      <c r="W28" s="107"/>
    </row>
    <row r="29" spans="1:23" x14ac:dyDescent="0.2">
      <c r="A29" s="107"/>
      <c r="B29" s="256" t="s">
        <v>150</v>
      </c>
      <c r="C29" s="257">
        <f t="shared" si="3"/>
        <v>7273.4000000000005</v>
      </c>
      <c r="D29" s="258">
        <f>719.5-D34</f>
        <v>709.3</v>
      </c>
      <c r="E29" s="259">
        <v>146.30000000000001</v>
      </c>
      <c r="F29" s="258">
        <f>6143.7-F34</f>
        <v>5568.7</v>
      </c>
      <c r="G29" s="259">
        <f>1749.7-G34</f>
        <v>1743.3</v>
      </c>
      <c r="H29" s="257">
        <f>370.6-H34</f>
        <v>341.1</v>
      </c>
      <c r="I29" s="258">
        <f>655.3-I34</f>
        <v>654.29999999999995</v>
      </c>
      <c r="J29" s="258">
        <f>204.2-J34</f>
        <v>204</v>
      </c>
      <c r="K29" s="107"/>
      <c r="L29" s="107"/>
      <c r="M29" s="107"/>
      <c r="N29" s="107"/>
      <c r="O29" s="107"/>
      <c r="P29" s="107"/>
      <c r="Q29" s="107"/>
      <c r="R29" s="107"/>
      <c r="S29" s="107"/>
      <c r="T29" s="107"/>
      <c r="U29" s="107"/>
      <c r="V29" s="107"/>
      <c r="W29" s="107"/>
    </row>
    <row r="30" spans="1:23" x14ac:dyDescent="0.2">
      <c r="A30" s="113" t="s">
        <v>349</v>
      </c>
      <c r="B30" s="244"/>
      <c r="C30" s="245">
        <v>12528</v>
      </c>
      <c r="D30" s="249" t="s">
        <v>13</v>
      </c>
      <c r="E30" s="247" t="s">
        <v>13</v>
      </c>
      <c r="F30" s="249" t="s">
        <v>13</v>
      </c>
      <c r="G30" s="247" t="s">
        <v>13</v>
      </c>
      <c r="H30" s="248" t="s">
        <v>13</v>
      </c>
      <c r="I30" s="249" t="s">
        <v>13</v>
      </c>
      <c r="J30" s="249" t="s">
        <v>13</v>
      </c>
      <c r="K30" s="107"/>
      <c r="L30" s="107"/>
      <c r="M30" s="107"/>
      <c r="N30" s="107"/>
      <c r="O30" s="107"/>
      <c r="P30" s="107"/>
      <c r="Q30" s="107"/>
      <c r="R30" s="107"/>
      <c r="S30" s="107"/>
      <c r="T30" s="107"/>
      <c r="U30" s="107"/>
      <c r="V30" s="107"/>
      <c r="W30" s="107"/>
    </row>
    <row r="31" spans="1:23" x14ac:dyDescent="0.2">
      <c r="A31" s="113" t="s">
        <v>338</v>
      </c>
      <c r="B31" s="256"/>
      <c r="C31" s="260">
        <f>D31+F31+H31+I31</f>
        <v>3126.6816104806871</v>
      </c>
      <c r="D31" s="261">
        <f>SUM(D32:D34)</f>
        <v>38.885999999999996</v>
      </c>
      <c r="E31" s="262" t="s">
        <v>18</v>
      </c>
      <c r="F31" s="261">
        <f>SUM(F32:F34)</f>
        <v>2879.5694834806873</v>
      </c>
      <c r="G31" s="263">
        <f>SUM(G32:G34)</f>
        <v>168.239</v>
      </c>
      <c r="H31" s="263">
        <f>SUM(H32:H34)</f>
        <v>184.935</v>
      </c>
      <c r="I31" s="264">
        <f>SUM(I32:I34)</f>
        <v>23.291126999999999</v>
      </c>
      <c r="J31" s="261">
        <f>SUM(J32:J34)</f>
        <v>17.73</v>
      </c>
      <c r="K31" s="107"/>
      <c r="L31" s="107"/>
      <c r="M31" s="107"/>
      <c r="N31" s="107"/>
      <c r="O31" s="107"/>
      <c r="P31" s="107"/>
      <c r="Q31" s="107"/>
      <c r="R31" s="107"/>
      <c r="S31" s="107"/>
      <c r="T31" s="107"/>
      <c r="U31" s="107"/>
      <c r="V31" s="107"/>
      <c r="W31" s="107"/>
    </row>
    <row r="32" spans="1:23" x14ac:dyDescent="0.2">
      <c r="A32" s="113"/>
      <c r="B32" s="256" t="s">
        <v>339</v>
      </c>
      <c r="C32" s="257">
        <f>D32+F32+H32+I32</f>
        <v>2510.9816104806873</v>
      </c>
      <c r="D32" s="258">
        <v>28.686</v>
      </c>
      <c r="E32" s="265" t="s">
        <v>18</v>
      </c>
      <c r="F32" s="258">
        <v>2304.5694834806873</v>
      </c>
      <c r="G32" s="259">
        <v>161.839</v>
      </c>
      <c r="H32" s="257">
        <v>155.435</v>
      </c>
      <c r="I32" s="258">
        <v>22.291126999999999</v>
      </c>
      <c r="J32" s="258">
        <v>17.53</v>
      </c>
      <c r="K32" s="270"/>
      <c r="L32" s="107"/>
      <c r="M32" s="107"/>
      <c r="N32" s="107"/>
      <c r="O32" s="107"/>
      <c r="P32" s="107"/>
      <c r="Q32" s="107"/>
      <c r="R32" s="107"/>
      <c r="S32" s="107"/>
      <c r="T32" s="107"/>
      <c r="U32" s="107"/>
      <c r="V32" s="107"/>
      <c r="W32" s="107"/>
    </row>
    <row r="33" spans="1:23" x14ac:dyDescent="0.2">
      <c r="A33" s="113"/>
      <c r="B33" s="256" t="s">
        <v>350</v>
      </c>
      <c r="C33" s="257"/>
      <c r="D33" s="258"/>
      <c r="E33" s="259"/>
      <c r="F33" s="258"/>
      <c r="G33" s="259"/>
      <c r="H33" s="257"/>
      <c r="I33" s="258"/>
      <c r="J33" s="258"/>
      <c r="K33" s="270"/>
      <c r="L33" s="107"/>
      <c r="M33" s="268"/>
      <c r="N33" s="107"/>
      <c r="O33" s="107"/>
      <c r="P33" s="107"/>
      <c r="Q33" s="107"/>
      <c r="R33" s="107"/>
      <c r="S33" s="107"/>
      <c r="T33" s="107"/>
      <c r="U33" s="107"/>
      <c r="V33" s="107"/>
      <c r="W33" s="107"/>
    </row>
    <row r="34" spans="1:23" x14ac:dyDescent="0.2">
      <c r="A34" s="113"/>
      <c r="B34" s="256" t="s">
        <v>351</v>
      </c>
      <c r="C34" s="257">
        <f>D34+F34+H34+I34</f>
        <v>615.70000000000005</v>
      </c>
      <c r="D34" s="258">
        <v>10.199999999999999</v>
      </c>
      <c r="E34" s="265" t="s">
        <v>18</v>
      </c>
      <c r="F34" s="258">
        <v>575</v>
      </c>
      <c r="G34" s="259">
        <v>6.4</v>
      </c>
      <c r="H34" s="257">
        <v>29.5</v>
      </c>
      <c r="I34" s="258">
        <v>1</v>
      </c>
      <c r="J34" s="266">
        <v>0.2</v>
      </c>
      <c r="K34" s="270"/>
      <c r="L34" s="8"/>
      <c r="M34" s="8"/>
      <c r="N34" s="8"/>
      <c r="O34" s="8"/>
      <c r="P34" s="8"/>
      <c r="Q34" s="8"/>
      <c r="R34" s="8"/>
      <c r="S34" s="8"/>
      <c r="T34" s="8"/>
      <c r="U34" s="107"/>
      <c r="V34" s="107"/>
      <c r="W34" s="107"/>
    </row>
    <row r="35" spans="1:23" x14ac:dyDescent="0.2">
      <c r="A35" s="113" t="s">
        <v>144</v>
      </c>
      <c r="B35" s="244"/>
      <c r="C35" s="245">
        <f>C26+C27+C30+C31</f>
        <v>48043.481610480689</v>
      </c>
      <c r="D35" s="249" t="s">
        <v>13</v>
      </c>
      <c r="E35" s="247" t="s">
        <v>13</v>
      </c>
      <c r="F35" s="249" t="s">
        <v>13</v>
      </c>
      <c r="G35" s="247" t="s">
        <v>13</v>
      </c>
      <c r="H35" s="248" t="s">
        <v>13</v>
      </c>
      <c r="I35" s="249" t="s">
        <v>13</v>
      </c>
      <c r="J35" s="249" t="s">
        <v>13</v>
      </c>
      <c r="K35" s="270"/>
      <c r="L35" s="107"/>
      <c r="M35" s="107"/>
      <c r="N35" s="107"/>
      <c r="O35" s="107"/>
      <c r="P35" s="107"/>
      <c r="Q35" s="107"/>
      <c r="R35" s="107"/>
      <c r="S35" s="107"/>
      <c r="T35" s="107"/>
      <c r="U35" s="107"/>
      <c r="V35" s="107"/>
      <c r="W35" s="107"/>
    </row>
    <row r="36" spans="1:23" x14ac:dyDescent="0.2">
      <c r="A36" s="108"/>
      <c r="B36" s="108"/>
      <c r="C36" s="267"/>
      <c r="K36" s="270"/>
      <c r="L36" s="107"/>
      <c r="M36" s="107"/>
      <c r="N36" s="107"/>
      <c r="O36" s="107"/>
      <c r="P36" s="107"/>
      <c r="Q36" s="107"/>
      <c r="R36" s="107"/>
      <c r="S36" s="107"/>
      <c r="T36" s="107"/>
      <c r="U36" s="107"/>
      <c r="V36" s="107"/>
      <c r="W36" s="107"/>
    </row>
    <row r="37" spans="1:23" x14ac:dyDescent="0.2">
      <c r="A37" s="113" t="s">
        <v>357</v>
      </c>
      <c r="K37" s="270"/>
      <c r="L37" s="107"/>
      <c r="M37" s="107"/>
      <c r="N37" s="107"/>
      <c r="O37" s="107"/>
      <c r="P37" s="107"/>
      <c r="Q37" s="107"/>
      <c r="R37" s="107"/>
      <c r="S37" s="107"/>
      <c r="T37" s="107"/>
      <c r="U37" s="107"/>
      <c r="V37" s="107"/>
      <c r="W37" s="107"/>
    </row>
    <row r="38" spans="1:23" x14ac:dyDescent="0.2">
      <c r="A38" s="107" t="s">
        <v>359</v>
      </c>
      <c r="K38" s="270"/>
      <c r="L38" s="107"/>
      <c r="M38" s="107"/>
      <c r="N38" s="107"/>
      <c r="O38" s="107"/>
      <c r="P38" s="107"/>
      <c r="Q38" s="107"/>
      <c r="R38" s="107"/>
      <c r="S38" s="107"/>
      <c r="T38" s="107"/>
      <c r="U38" s="107"/>
      <c r="V38" s="107"/>
      <c r="W38" s="107"/>
    </row>
    <row r="39" spans="1:23" ht="11.25" customHeight="1" x14ac:dyDescent="0.2">
      <c r="A39" s="107" t="s">
        <v>360</v>
      </c>
      <c r="K39" s="270"/>
      <c r="L39" s="107"/>
      <c r="M39" s="107"/>
      <c r="N39" s="107"/>
      <c r="O39" s="107"/>
      <c r="P39" s="107"/>
      <c r="Q39" s="107"/>
      <c r="R39" s="107"/>
      <c r="S39" s="107"/>
      <c r="T39" s="107"/>
      <c r="U39" s="107"/>
      <c r="V39" s="107"/>
      <c r="W39" s="107"/>
    </row>
    <row r="40" spans="1:23" ht="11.25" customHeight="1" x14ac:dyDescent="0.2">
      <c r="A40" s="108" t="s">
        <v>358</v>
      </c>
      <c r="K40" s="270"/>
      <c r="L40" s="107"/>
      <c r="M40" s="107"/>
      <c r="N40" s="107"/>
      <c r="O40" s="107"/>
      <c r="P40" s="107"/>
      <c r="Q40" s="107"/>
      <c r="R40" s="107"/>
      <c r="S40" s="107"/>
      <c r="T40" s="107"/>
      <c r="U40" s="107"/>
      <c r="V40" s="107"/>
      <c r="W40" s="107"/>
    </row>
    <row r="41" spans="1:23" x14ac:dyDescent="0.2">
      <c r="A41" s="113"/>
      <c r="B41" s="113"/>
      <c r="C41" s="249"/>
      <c r="D41" s="249"/>
      <c r="E41" s="249"/>
      <c r="F41" s="249"/>
      <c r="G41" s="249"/>
      <c r="H41" s="249"/>
      <c r="I41" s="249"/>
      <c r="J41" s="249"/>
      <c r="K41" s="107"/>
      <c r="L41" s="107"/>
      <c r="M41" s="107"/>
      <c r="N41" s="107"/>
      <c r="O41" s="107"/>
      <c r="P41" s="107"/>
      <c r="Q41" s="107"/>
      <c r="R41" s="107"/>
      <c r="S41" s="107"/>
      <c r="T41" s="107"/>
      <c r="U41" s="107"/>
      <c r="V41" s="107"/>
      <c r="W41" s="107"/>
    </row>
    <row r="42" spans="1:23" x14ac:dyDescent="0.2">
      <c r="A42" s="107"/>
      <c r="B42" s="107"/>
      <c r="C42" s="107"/>
      <c r="D42" s="107"/>
      <c r="E42" s="107"/>
      <c r="F42" s="107"/>
      <c r="G42" s="107"/>
      <c r="H42" s="107"/>
      <c r="I42" s="107"/>
      <c r="J42" s="268"/>
      <c r="K42" s="107"/>
      <c r="L42" s="107"/>
      <c r="M42" s="107"/>
      <c r="N42" s="107"/>
      <c r="O42" s="107"/>
      <c r="P42" s="107"/>
      <c r="Q42" s="107"/>
      <c r="R42" s="107"/>
      <c r="S42" s="107"/>
      <c r="T42" s="107"/>
      <c r="U42" s="107"/>
      <c r="V42" s="107"/>
      <c r="W42" s="107"/>
    </row>
    <row r="43" spans="1:23" ht="14.25" x14ac:dyDescent="0.2">
      <c r="A43" s="269"/>
      <c r="B43" s="107"/>
      <c r="C43" s="107"/>
      <c r="D43" s="107"/>
      <c r="E43" s="107"/>
      <c r="F43" s="107"/>
      <c r="G43" s="107"/>
      <c r="H43" s="107"/>
      <c r="I43" s="107"/>
      <c r="J43" s="107"/>
      <c r="K43" s="107"/>
      <c r="L43" s="107"/>
      <c r="M43" s="107"/>
      <c r="N43" s="107"/>
      <c r="O43" s="107"/>
      <c r="P43" s="107"/>
      <c r="Q43" s="107"/>
      <c r="R43" s="107"/>
      <c r="S43" s="107"/>
      <c r="T43" s="107"/>
      <c r="U43" s="107"/>
      <c r="V43" s="107"/>
      <c r="W43" s="107"/>
    </row>
    <row r="44" spans="1:23" ht="14.25" x14ac:dyDescent="0.2">
      <c r="A44" s="269"/>
      <c r="B44" s="107"/>
      <c r="C44" s="107"/>
      <c r="D44" s="107"/>
      <c r="E44" s="107"/>
      <c r="F44" s="107"/>
      <c r="G44" s="107"/>
      <c r="H44" s="107"/>
      <c r="I44" s="107"/>
      <c r="J44" s="107"/>
      <c r="K44" s="107"/>
      <c r="L44" s="107"/>
      <c r="M44" s="107"/>
      <c r="N44" s="107"/>
      <c r="O44" s="107"/>
      <c r="P44" s="107"/>
      <c r="Q44" s="107"/>
      <c r="R44" s="107"/>
      <c r="S44" s="107"/>
      <c r="T44" s="107"/>
      <c r="U44" s="107"/>
      <c r="V44" s="107"/>
      <c r="W44" s="107"/>
    </row>
    <row r="45" spans="1:23" x14ac:dyDescent="0.2">
      <c r="A45" s="271"/>
      <c r="B45" s="107"/>
      <c r="C45" s="107"/>
      <c r="D45" s="107"/>
      <c r="E45" s="107"/>
      <c r="F45" s="107"/>
      <c r="G45" s="107"/>
      <c r="H45" s="107"/>
      <c r="I45" s="107"/>
      <c r="J45" s="107"/>
      <c r="K45" s="107"/>
      <c r="L45" s="107"/>
      <c r="M45" s="107"/>
      <c r="N45" s="107"/>
      <c r="O45" s="107"/>
      <c r="P45" s="107"/>
      <c r="Q45" s="107"/>
      <c r="R45" s="107"/>
      <c r="S45" s="107"/>
      <c r="T45" s="107"/>
      <c r="U45" s="107"/>
      <c r="V45" s="107"/>
      <c r="W45" s="107"/>
    </row>
    <row r="46" spans="1:23" x14ac:dyDescent="0.2">
      <c r="A46" s="107"/>
      <c r="B46" s="107"/>
      <c r="C46" s="107"/>
      <c r="D46" s="107"/>
      <c r="E46" s="107"/>
      <c r="F46" s="107"/>
      <c r="G46" s="107"/>
      <c r="H46" s="107"/>
      <c r="I46" s="107"/>
      <c r="J46" s="107"/>
      <c r="K46" s="107"/>
      <c r="L46" s="107"/>
      <c r="M46" s="107"/>
      <c r="N46" s="107"/>
      <c r="O46" s="107"/>
      <c r="P46" s="107"/>
      <c r="Q46" s="107"/>
      <c r="R46" s="107"/>
      <c r="S46" s="107"/>
      <c r="T46" s="107"/>
      <c r="U46" s="107"/>
      <c r="V46" s="107"/>
      <c r="W46" s="107"/>
    </row>
    <row r="47" spans="1:23" x14ac:dyDescent="0.2">
      <c r="C47" s="250"/>
      <c r="D47" s="250"/>
      <c r="E47" s="250"/>
      <c r="F47" s="250"/>
      <c r="G47" s="250"/>
      <c r="H47" s="250"/>
      <c r="I47" s="250"/>
      <c r="J47" s="250"/>
      <c r="L47" s="107"/>
      <c r="M47" s="107"/>
      <c r="N47" s="107"/>
      <c r="O47" s="107"/>
      <c r="P47" s="107"/>
      <c r="Q47" s="107"/>
      <c r="R47" s="107"/>
      <c r="S47" s="107"/>
      <c r="T47" s="107"/>
      <c r="U47" s="107"/>
      <c r="V47" s="107"/>
      <c r="W47" s="107"/>
    </row>
  </sheetData>
  <mergeCells count="6">
    <mergeCell ref="A4:B6"/>
    <mergeCell ref="D4:J4"/>
    <mergeCell ref="I5:J5"/>
    <mergeCell ref="A23:B25"/>
    <mergeCell ref="D23:J23"/>
    <mergeCell ref="I24:J2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H34"/>
  <sheetViews>
    <sheetView zoomScale="80" zoomScaleNormal="80" workbookViewId="0">
      <selection activeCell="A2" sqref="A2"/>
    </sheetView>
  </sheetViews>
  <sheetFormatPr baseColWidth="10" defaultRowHeight="12.75" x14ac:dyDescent="0.2"/>
  <cols>
    <col min="1" max="1" width="10.140625" style="176" customWidth="1"/>
    <col min="2" max="2" width="27.140625" style="176" customWidth="1"/>
    <col min="3" max="5" width="11.42578125" style="176"/>
    <col min="6" max="6" width="7.85546875" style="176" customWidth="1"/>
    <col min="7" max="16384" width="11.42578125" style="176"/>
  </cols>
  <sheetData>
    <row r="1" spans="1:8" x14ac:dyDescent="0.2">
      <c r="A1" s="188" t="s">
        <v>364</v>
      </c>
      <c r="B1" s="188" t="s">
        <v>111</v>
      </c>
    </row>
    <row r="2" spans="1:8" x14ac:dyDescent="0.2">
      <c r="A2" s="188" t="s">
        <v>389</v>
      </c>
      <c r="B2" s="188" t="s">
        <v>377</v>
      </c>
    </row>
    <row r="3" spans="1:8" x14ac:dyDescent="0.2">
      <c r="A3" s="272"/>
      <c r="B3" s="272"/>
      <c r="C3" s="273"/>
      <c r="D3" s="273"/>
      <c r="E3" s="273"/>
    </row>
    <row r="4" spans="1:8" x14ac:dyDescent="0.2">
      <c r="A4" s="193"/>
      <c r="C4" s="318" t="s">
        <v>365</v>
      </c>
      <c r="D4" s="319"/>
      <c r="E4" s="319"/>
      <c r="F4" s="319"/>
    </row>
    <row r="5" spans="1:8" ht="38.25" x14ac:dyDescent="0.2">
      <c r="A5" s="175" t="s">
        <v>366</v>
      </c>
      <c r="B5" s="274"/>
      <c r="C5" s="177" t="s">
        <v>3</v>
      </c>
      <c r="D5" s="177" t="s">
        <v>113</v>
      </c>
      <c r="E5" s="177" t="s">
        <v>110</v>
      </c>
      <c r="F5" s="177" t="s">
        <v>2</v>
      </c>
    </row>
    <row r="6" spans="1:8" x14ac:dyDescent="0.2">
      <c r="A6" s="176" t="s">
        <v>367</v>
      </c>
      <c r="C6" s="207">
        <v>21176.3</v>
      </c>
      <c r="D6" s="207">
        <v>11828.199999999999</v>
      </c>
      <c r="E6" s="207">
        <v>15039</v>
      </c>
      <c r="F6" s="207">
        <v>48043.5</v>
      </c>
    </row>
    <row r="7" spans="1:8" x14ac:dyDescent="0.2">
      <c r="A7" s="176" t="s">
        <v>368</v>
      </c>
      <c r="C7" s="207">
        <f>+C6/$F$6*100</f>
        <v>44.077346571336392</v>
      </c>
      <c r="D7" s="207">
        <f>+D6/$F$6*100</f>
        <v>24.619771665261688</v>
      </c>
      <c r="E7" s="207">
        <f>+E6/$F$6*100</f>
        <v>31.302881763401917</v>
      </c>
      <c r="F7" s="207">
        <f>SUM(C7:E7)</f>
        <v>99.999999999999986</v>
      </c>
      <c r="G7" s="273"/>
      <c r="H7" s="273"/>
    </row>
    <row r="8" spans="1:8" x14ac:dyDescent="0.2">
      <c r="A8" s="273"/>
      <c r="C8" s="179"/>
      <c r="D8" s="179"/>
      <c r="E8" s="179"/>
      <c r="F8" s="179"/>
      <c r="G8" s="317"/>
      <c r="H8" s="317"/>
    </row>
    <row r="9" spans="1:8" x14ac:dyDescent="0.2">
      <c r="A9" s="175" t="s">
        <v>369</v>
      </c>
      <c r="B9" s="274"/>
      <c r="C9" s="275"/>
      <c r="D9" s="275"/>
      <c r="E9" s="275"/>
      <c r="F9" s="275"/>
      <c r="G9" s="193"/>
      <c r="H9" s="193"/>
    </row>
    <row r="10" spans="1:8" ht="33" customHeight="1" x14ac:dyDescent="0.2">
      <c r="A10" s="313" t="s">
        <v>370</v>
      </c>
      <c r="B10" s="314"/>
      <c r="C10" s="207">
        <v>17444.5</v>
      </c>
      <c r="D10" s="207">
        <v>2336.5</v>
      </c>
      <c r="E10" s="207">
        <v>603.48372301779887</v>
      </c>
      <c r="F10" s="207">
        <f>SUM(C10:E10)</f>
        <v>20384.483723017798</v>
      </c>
      <c r="G10" s="276"/>
      <c r="H10" s="277"/>
    </row>
    <row r="11" spans="1:8" x14ac:dyDescent="0.2">
      <c r="A11" s="176" t="s">
        <v>371</v>
      </c>
      <c r="C11" s="207">
        <v>977</v>
      </c>
      <c r="D11" s="207">
        <v>7713.7</v>
      </c>
      <c r="E11" s="207">
        <v>13464.795517342945</v>
      </c>
      <c r="F11" s="207">
        <f>SUM(C11:E11)</f>
        <v>22155.495517342948</v>
      </c>
      <c r="G11" s="276"/>
      <c r="H11" s="277"/>
    </row>
    <row r="12" spans="1:8" x14ac:dyDescent="0.2">
      <c r="A12" s="278" t="s">
        <v>372</v>
      </c>
      <c r="C12" s="279">
        <v>411.9</v>
      </c>
      <c r="D12" s="279">
        <v>2806.1000000000004</v>
      </c>
      <c r="E12" s="207">
        <v>2655.0330729203192</v>
      </c>
      <c r="F12" s="207">
        <f>SUM(C12:E12)</f>
        <v>5873.0330729203197</v>
      </c>
      <c r="G12" s="280"/>
      <c r="H12" s="281"/>
    </row>
    <row r="13" spans="1:8" ht="30.75" customHeight="1" x14ac:dyDescent="0.2">
      <c r="A13" s="315" t="s">
        <v>373</v>
      </c>
      <c r="B13" s="316"/>
      <c r="C13" s="279">
        <f>+C11-C12</f>
        <v>565.1</v>
      </c>
      <c r="D13" s="279">
        <f>+D11-D12</f>
        <v>4907.5999999999995</v>
      </c>
      <c r="E13" s="279">
        <f>+E11-E12</f>
        <v>10809.762444422626</v>
      </c>
      <c r="F13" s="279">
        <f>+F11-F12</f>
        <v>16282.462444422628</v>
      </c>
      <c r="G13" s="280"/>
      <c r="H13" s="281"/>
    </row>
    <row r="14" spans="1:8" x14ac:dyDescent="0.2">
      <c r="A14" s="176" t="s">
        <v>374</v>
      </c>
      <c r="C14" s="207">
        <v>575.29999999999995</v>
      </c>
      <c r="D14" s="207">
        <v>612.29999999999995</v>
      </c>
      <c r="E14" s="207">
        <v>630.16694250809996</v>
      </c>
      <c r="F14" s="207">
        <f>SUM(C14:E14)</f>
        <v>1817.7669425080999</v>
      </c>
      <c r="G14" s="276"/>
      <c r="H14" s="277"/>
    </row>
    <row r="15" spans="1:8" x14ac:dyDescent="0.2">
      <c r="A15" s="176" t="s">
        <v>375</v>
      </c>
      <c r="C15" s="207">
        <v>2183.1999999999998</v>
      </c>
      <c r="D15" s="207">
        <v>1165.6999999999998</v>
      </c>
      <c r="E15" s="207">
        <v>340.5538171311556</v>
      </c>
      <c r="F15" s="207">
        <f>SUM(C15:E15)</f>
        <v>3689.4538171311551</v>
      </c>
      <c r="G15" s="276"/>
      <c r="H15" s="277"/>
    </row>
    <row r="16" spans="1:8" x14ac:dyDescent="0.2">
      <c r="A16" s="176" t="s">
        <v>367</v>
      </c>
      <c r="C16" s="207">
        <f>SUM(C10,C11,C14,C15)</f>
        <v>21180</v>
      </c>
      <c r="D16" s="207">
        <f>SUM(D10,D11,D14,D15)</f>
        <v>11828.2</v>
      </c>
      <c r="E16" s="207">
        <v>15039</v>
      </c>
      <c r="F16" s="207">
        <f>SUM(F10,F11,F14,F15)</f>
        <v>48047.199999999997</v>
      </c>
      <c r="G16" s="276"/>
      <c r="H16" s="282"/>
    </row>
    <row r="17" spans="1:8" ht="26.25" customHeight="1" x14ac:dyDescent="0.2">
      <c r="A17" s="311" t="s">
        <v>376</v>
      </c>
      <c r="B17" s="312"/>
      <c r="C17" s="283"/>
      <c r="D17" s="275"/>
      <c r="E17" s="275"/>
      <c r="F17" s="284"/>
      <c r="G17" s="273"/>
      <c r="H17" s="273"/>
    </row>
    <row r="18" spans="1:8" ht="27.75" customHeight="1" x14ac:dyDescent="0.2">
      <c r="A18" s="313" t="s">
        <v>370</v>
      </c>
      <c r="B18" s="314"/>
      <c r="C18" s="187">
        <f t="shared" ref="C18:F20" si="0">+C10/$F$16*100</f>
        <v>36.307006443663731</v>
      </c>
      <c r="D18" s="187">
        <f t="shared" si="0"/>
        <v>4.8629264556519427</v>
      </c>
      <c r="E18" s="187">
        <f t="shared" si="0"/>
        <v>1.2560226673308723</v>
      </c>
      <c r="F18" s="187">
        <f t="shared" si="0"/>
        <v>42.425955566646543</v>
      </c>
    </row>
    <row r="19" spans="1:8" x14ac:dyDescent="0.2">
      <c r="A19" s="176" t="s">
        <v>371</v>
      </c>
      <c r="C19" s="187">
        <f t="shared" si="0"/>
        <v>2.0334171398125176</v>
      </c>
      <c r="D19" s="187">
        <f t="shared" si="0"/>
        <v>16.054421485539219</v>
      </c>
      <c r="E19" s="187">
        <f t="shared" si="0"/>
        <v>28.024100295840228</v>
      </c>
      <c r="F19" s="187">
        <f t="shared" si="0"/>
        <v>46.111938921191978</v>
      </c>
    </row>
    <row r="20" spans="1:8" ht="14.25" customHeight="1" x14ac:dyDescent="0.2">
      <c r="A20" s="278" t="s">
        <v>372</v>
      </c>
      <c r="C20" s="186">
        <f t="shared" si="0"/>
        <v>0.85728200602740634</v>
      </c>
      <c r="D20" s="187">
        <f t="shared" si="0"/>
        <v>5.8402987062721667</v>
      </c>
      <c r="E20" s="187">
        <f t="shared" si="0"/>
        <v>5.525885114887692</v>
      </c>
      <c r="F20" s="187">
        <f t="shared" si="0"/>
        <v>12.223465827187265</v>
      </c>
    </row>
    <row r="21" spans="1:8" ht="32.25" customHeight="1" x14ac:dyDescent="0.2">
      <c r="A21" s="315" t="s">
        <v>373</v>
      </c>
      <c r="B21" s="316"/>
      <c r="C21" s="285">
        <f>+C19-C20</f>
        <v>1.1761351337851114</v>
      </c>
      <c r="D21" s="286">
        <f>+D19-D20</f>
        <v>10.214122779267052</v>
      </c>
      <c r="E21" s="286">
        <f>+E19-E20</f>
        <v>22.498215180952535</v>
      </c>
      <c r="F21" s="286">
        <f>+F19-F20</f>
        <v>33.888473094004709</v>
      </c>
    </row>
    <row r="22" spans="1:8" x14ac:dyDescent="0.2">
      <c r="A22" s="176" t="s">
        <v>374</v>
      </c>
      <c r="C22" s="186">
        <f t="shared" ref="C22:F23" si="1">+C14/$F$16*100</f>
        <v>1.1973642584791622</v>
      </c>
      <c r="D22" s="186">
        <f t="shared" si="1"/>
        <v>1.2743718676634641</v>
      </c>
      <c r="E22" s="186">
        <f t="shared" si="1"/>
        <v>1.3115580980954147</v>
      </c>
      <c r="F22" s="187">
        <f t="shared" si="1"/>
        <v>3.7832942242380407</v>
      </c>
    </row>
    <row r="23" spans="1:8" x14ac:dyDescent="0.2">
      <c r="A23" s="176" t="s">
        <v>375</v>
      </c>
      <c r="C23" s="186">
        <f t="shared" si="1"/>
        <v>4.5438651992207664</v>
      </c>
      <c r="D23" s="186">
        <f t="shared" si="1"/>
        <v>2.4261559466524583</v>
      </c>
      <c r="E23" s="186">
        <f t="shared" si="1"/>
        <v>0.70879014205022484</v>
      </c>
      <c r="F23" s="187">
        <f t="shared" si="1"/>
        <v>7.6788112879234482</v>
      </c>
    </row>
    <row r="24" spans="1:8" x14ac:dyDescent="0.2">
      <c r="C24" s="187">
        <f>SUM(C18,C19,C22,C23)</f>
        <v>44.081653041176182</v>
      </c>
      <c r="D24" s="187">
        <f>SUM(D18,D19,D22,D23)</f>
        <v>24.617875755507082</v>
      </c>
      <c r="E24" s="187">
        <f>SUM(E18,E19,E22,E23)</f>
        <v>31.300471203316739</v>
      </c>
      <c r="F24" s="187">
        <f>SUM(F18,F19,F22,F23)</f>
        <v>100</v>
      </c>
    </row>
    <row r="25" spans="1:8" x14ac:dyDescent="0.2">
      <c r="B25" s="287"/>
      <c r="E25" s="288"/>
    </row>
    <row r="28" spans="1:8" x14ac:dyDescent="0.2">
      <c r="B28" s="287"/>
      <c r="C28" s="287"/>
      <c r="D28" s="287"/>
      <c r="E28" s="287"/>
    </row>
    <row r="29" spans="1:8" x14ac:dyDescent="0.2">
      <c r="B29" s="287"/>
      <c r="C29" s="287"/>
      <c r="D29" s="287"/>
      <c r="E29" s="287"/>
    </row>
    <row r="30" spans="1:8" x14ac:dyDescent="0.2">
      <c r="B30" s="287"/>
      <c r="C30" s="287"/>
      <c r="D30" s="287"/>
      <c r="E30" s="287"/>
    </row>
    <row r="31" spans="1:8" x14ac:dyDescent="0.2">
      <c r="B31" s="287"/>
      <c r="C31" s="287"/>
      <c r="D31" s="287"/>
      <c r="E31" s="287"/>
    </row>
    <row r="32" spans="1:8" x14ac:dyDescent="0.2">
      <c r="B32" s="287"/>
      <c r="C32" s="287"/>
      <c r="D32" s="287"/>
      <c r="E32" s="287"/>
    </row>
    <row r="33" spans="2:5" x14ac:dyDescent="0.2">
      <c r="B33" s="287"/>
      <c r="C33" s="287"/>
      <c r="D33" s="287"/>
      <c r="E33" s="287"/>
    </row>
    <row r="34" spans="2:5" x14ac:dyDescent="0.2">
      <c r="B34" s="287"/>
      <c r="C34" s="287"/>
      <c r="D34" s="287"/>
      <c r="E34" s="287"/>
    </row>
  </sheetData>
  <mergeCells count="7">
    <mergeCell ref="A17:B17"/>
    <mergeCell ref="A18:B18"/>
    <mergeCell ref="A21:B21"/>
    <mergeCell ref="G8:H8"/>
    <mergeCell ref="C4:F4"/>
    <mergeCell ref="A10:B10"/>
    <mergeCell ref="A13:B13"/>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Z115"/>
  <sheetViews>
    <sheetView workbookViewId="0">
      <selection activeCell="B2" sqref="B2:K2"/>
    </sheetView>
  </sheetViews>
  <sheetFormatPr baseColWidth="10" defaultColWidth="8.85546875" defaultRowHeight="11.25" x14ac:dyDescent="0.2"/>
  <cols>
    <col min="1" max="1" width="7.28515625" style="1" customWidth="1"/>
    <col min="2" max="2" width="4.28515625" style="1" customWidth="1"/>
    <col min="3" max="3" width="5.28515625" style="1" customWidth="1"/>
    <col min="4" max="4" width="7.42578125" style="30" customWidth="1"/>
    <col min="5" max="5" width="6.42578125" style="30" customWidth="1"/>
    <col min="6" max="6" width="7.140625" style="30" customWidth="1"/>
    <col min="7" max="7" width="7.5703125" style="30" customWidth="1"/>
    <col min="8" max="8" width="6.7109375" style="1" customWidth="1"/>
    <col min="9" max="9" width="6.28515625" style="30" customWidth="1"/>
    <col min="10" max="10" width="10" style="1" customWidth="1"/>
    <col min="11" max="11" width="14" style="1" customWidth="1"/>
    <col min="12" max="12" width="4.85546875" style="2" customWidth="1"/>
    <col min="13" max="26" width="8.85546875" style="2"/>
    <col min="27" max="27" width="8.85546875" style="1"/>
    <col min="28" max="28" width="9" style="1" customWidth="1"/>
    <col min="29" max="16384" width="8.85546875" style="1"/>
  </cols>
  <sheetData>
    <row r="1" spans="1:26" s="58" customFormat="1" ht="24" customHeight="1" x14ac:dyDescent="0.2">
      <c r="A1" s="111" t="s">
        <v>56</v>
      </c>
      <c r="B1" s="320" t="s">
        <v>94</v>
      </c>
      <c r="C1" s="320"/>
      <c r="D1" s="320"/>
      <c r="E1" s="320"/>
      <c r="F1" s="320"/>
      <c r="G1" s="320"/>
      <c r="H1" s="320"/>
      <c r="I1" s="320"/>
      <c r="J1" s="320"/>
      <c r="K1" s="320"/>
      <c r="L1" s="3"/>
      <c r="M1" s="3"/>
      <c r="N1" s="3"/>
      <c r="O1" s="3"/>
      <c r="P1" s="3"/>
      <c r="Q1" s="3"/>
      <c r="R1" s="3"/>
      <c r="S1" s="3"/>
      <c r="T1" s="3"/>
      <c r="U1" s="3"/>
      <c r="V1" s="3"/>
      <c r="W1" s="3"/>
      <c r="X1" s="3"/>
      <c r="Y1" s="3"/>
      <c r="Z1" s="3"/>
    </row>
    <row r="2" spans="1:26" ht="25.5" customHeight="1" x14ac:dyDescent="0.2">
      <c r="A2" s="111" t="s">
        <v>390</v>
      </c>
      <c r="B2" s="321" t="s">
        <v>391</v>
      </c>
      <c r="C2" s="321"/>
      <c r="D2" s="321"/>
      <c r="E2" s="321"/>
      <c r="F2" s="321"/>
      <c r="G2" s="321"/>
      <c r="H2" s="321"/>
      <c r="I2" s="321"/>
      <c r="J2" s="321"/>
      <c r="K2" s="321"/>
    </row>
    <row r="3" spans="1:26" x14ac:dyDescent="0.2">
      <c r="A3" s="10"/>
      <c r="B3" s="10"/>
      <c r="C3" s="11"/>
      <c r="D3" s="11"/>
      <c r="E3" s="11"/>
      <c r="F3" s="11"/>
      <c r="G3" s="11"/>
      <c r="H3" s="11"/>
      <c r="I3" s="11"/>
      <c r="J3" s="10"/>
      <c r="K3" s="9"/>
    </row>
    <row r="4" spans="1:26" x14ac:dyDescent="0.2">
      <c r="A4" s="324" t="s">
        <v>22</v>
      </c>
      <c r="B4" s="325"/>
      <c r="C4" s="328" t="s">
        <v>23</v>
      </c>
      <c r="D4" s="329"/>
      <c r="E4" s="329"/>
      <c r="F4" s="329"/>
      <c r="G4" s="329"/>
      <c r="H4" s="329"/>
      <c r="I4" s="330"/>
      <c r="J4" s="331" t="s">
        <v>24</v>
      </c>
    </row>
    <row r="5" spans="1:26" ht="15.75" customHeight="1" x14ac:dyDescent="0.2">
      <c r="A5" s="324"/>
      <c r="B5" s="325"/>
      <c r="C5" s="333" t="s">
        <v>2</v>
      </c>
      <c r="D5" s="335" t="s">
        <v>6</v>
      </c>
      <c r="E5" s="336"/>
      <c r="F5" s="337"/>
      <c r="G5" s="336" t="s">
        <v>7</v>
      </c>
      <c r="H5" s="336"/>
      <c r="I5" s="337"/>
      <c r="J5" s="331"/>
      <c r="K5" s="12"/>
    </row>
    <row r="6" spans="1:26" ht="24" customHeight="1" x14ac:dyDescent="0.2">
      <c r="A6" s="326"/>
      <c r="B6" s="327"/>
      <c r="C6" s="334"/>
      <c r="D6" s="13" t="s">
        <v>25</v>
      </c>
      <c r="E6" s="13" t="s">
        <v>26</v>
      </c>
      <c r="F6" s="4" t="s">
        <v>27</v>
      </c>
      <c r="G6" s="5" t="s">
        <v>28</v>
      </c>
      <c r="H6" s="5" t="s">
        <v>29</v>
      </c>
      <c r="I6" s="4" t="s">
        <v>30</v>
      </c>
      <c r="J6" s="332"/>
      <c r="K6" s="2"/>
      <c r="L6" s="161"/>
    </row>
    <row r="7" spans="1:26" x14ac:dyDescent="0.2">
      <c r="A7" s="14" t="s">
        <v>31</v>
      </c>
      <c r="B7" s="15"/>
      <c r="C7" s="159">
        <v>1.7279726646612803</v>
      </c>
      <c r="D7" s="16">
        <v>0.8</v>
      </c>
      <c r="E7" s="16">
        <v>0.7</v>
      </c>
      <c r="F7" s="17">
        <v>0.2</v>
      </c>
      <c r="G7" s="16">
        <v>0.6</v>
      </c>
      <c r="H7" s="16">
        <v>0.8</v>
      </c>
      <c r="I7" s="18">
        <v>0.3</v>
      </c>
      <c r="J7" s="19">
        <v>6231</v>
      </c>
      <c r="K7" s="14"/>
      <c r="L7" s="158"/>
    </row>
    <row r="8" spans="1:26" x14ac:dyDescent="0.2">
      <c r="A8" s="14" t="s">
        <v>32</v>
      </c>
      <c r="B8" s="15"/>
      <c r="C8" s="159">
        <v>2.9841606676665307</v>
      </c>
      <c r="D8" s="16">
        <v>2</v>
      </c>
      <c r="E8" s="16">
        <v>0.9</v>
      </c>
      <c r="F8" s="17">
        <v>0.1</v>
      </c>
      <c r="G8" s="16">
        <v>0.9</v>
      </c>
      <c r="H8" s="16">
        <v>1.8</v>
      </c>
      <c r="I8" s="18">
        <v>0.3</v>
      </c>
      <c r="J8" s="19">
        <v>11190</v>
      </c>
      <c r="K8" s="14"/>
      <c r="L8" s="158"/>
    </row>
    <row r="9" spans="1:26" x14ac:dyDescent="0.2">
      <c r="A9" s="14" t="s">
        <v>33</v>
      </c>
      <c r="B9" s="15"/>
      <c r="C9" s="159">
        <v>3.5482312858040626</v>
      </c>
      <c r="D9" s="16">
        <v>2.4</v>
      </c>
      <c r="E9" s="16">
        <v>0.8</v>
      </c>
      <c r="F9" s="17">
        <v>0.3</v>
      </c>
      <c r="G9" s="16">
        <v>0.9</v>
      </c>
      <c r="H9" s="16">
        <v>2.2000000000000002</v>
      </c>
      <c r="I9" s="18">
        <v>0.4</v>
      </c>
      <c r="J9" s="19">
        <v>12192</v>
      </c>
      <c r="K9" s="14"/>
      <c r="L9" s="158"/>
    </row>
    <row r="10" spans="1:26" x14ac:dyDescent="0.2">
      <c r="A10" s="14" t="s">
        <v>34</v>
      </c>
      <c r="B10" s="15"/>
      <c r="C10" s="159">
        <v>2.2497866841078089</v>
      </c>
      <c r="D10" s="16">
        <v>1.4</v>
      </c>
      <c r="E10" s="16">
        <v>0.5</v>
      </c>
      <c r="F10" s="17">
        <v>0.3</v>
      </c>
      <c r="G10" s="16">
        <v>0.8</v>
      </c>
      <c r="H10" s="16">
        <v>1.2</v>
      </c>
      <c r="I10" s="18">
        <v>0.2</v>
      </c>
      <c r="J10" s="19">
        <v>7346</v>
      </c>
      <c r="K10" s="14"/>
      <c r="L10" s="158"/>
    </row>
    <row r="11" spans="1:26" x14ac:dyDescent="0.2">
      <c r="A11" s="14" t="s">
        <v>35</v>
      </c>
      <c r="B11" s="15"/>
      <c r="C11" s="159">
        <v>1.7238195823593543</v>
      </c>
      <c r="D11" s="16">
        <v>1.2</v>
      </c>
      <c r="E11" s="16">
        <v>0.4</v>
      </c>
      <c r="F11" s="17">
        <v>0.1</v>
      </c>
      <c r="G11" s="16">
        <v>0.5</v>
      </c>
      <c r="H11" s="16">
        <v>0.8</v>
      </c>
      <c r="I11" s="18">
        <v>0.4</v>
      </c>
      <c r="J11" s="19">
        <v>6617</v>
      </c>
      <c r="K11" s="14"/>
      <c r="L11" s="158"/>
    </row>
    <row r="12" spans="1:26" x14ac:dyDescent="0.2">
      <c r="A12" s="14" t="s">
        <v>36</v>
      </c>
      <c r="B12" s="15"/>
      <c r="C12" s="159">
        <v>2.3993956836767354</v>
      </c>
      <c r="D12" s="16">
        <v>1.3</v>
      </c>
      <c r="E12" s="16">
        <v>0.6</v>
      </c>
      <c r="F12" s="17">
        <v>0.5</v>
      </c>
      <c r="G12" s="16">
        <v>1</v>
      </c>
      <c r="H12" s="16">
        <v>1.1000000000000001</v>
      </c>
      <c r="I12" s="18">
        <v>0.30000000000000004</v>
      </c>
      <c r="J12" s="19">
        <v>8229</v>
      </c>
      <c r="K12" s="14"/>
      <c r="L12" s="158"/>
    </row>
    <row r="13" spans="1:26" x14ac:dyDescent="0.2">
      <c r="A13" s="14" t="s">
        <v>37</v>
      </c>
      <c r="B13" s="15"/>
      <c r="C13" s="159">
        <v>3.3880730911693262</v>
      </c>
      <c r="D13" s="16">
        <v>2.6</v>
      </c>
      <c r="E13" s="16">
        <v>0.4</v>
      </c>
      <c r="F13" s="17">
        <v>0.4</v>
      </c>
      <c r="G13" s="16">
        <v>0.6</v>
      </c>
      <c r="H13" s="16">
        <v>2.6</v>
      </c>
      <c r="I13" s="18">
        <v>0.2</v>
      </c>
      <c r="J13" s="19">
        <v>10416</v>
      </c>
      <c r="K13" s="14"/>
      <c r="L13" s="158"/>
    </row>
    <row r="14" spans="1:26" x14ac:dyDescent="0.2">
      <c r="A14" s="14" t="s">
        <v>38</v>
      </c>
      <c r="B14" s="15"/>
      <c r="C14" s="159">
        <v>1.9845005550968904</v>
      </c>
      <c r="D14" s="20">
        <v>1.5</v>
      </c>
      <c r="E14" s="20">
        <v>0.2</v>
      </c>
      <c r="F14" s="17">
        <v>0.3</v>
      </c>
      <c r="G14" s="16">
        <v>0.4</v>
      </c>
      <c r="H14" s="16">
        <v>1.5</v>
      </c>
      <c r="I14" s="18">
        <v>0.1</v>
      </c>
      <c r="J14" s="21">
        <v>1575</v>
      </c>
      <c r="K14" s="14"/>
      <c r="L14" s="158"/>
    </row>
    <row r="15" spans="1:26" x14ac:dyDescent="0.2">
      <c r="A15" s="22" t="s">
        <v>39</v>
      </c>
      <c r="B15" s="23"/>
      <c r="C15" s="160">
        <v>1.6519096401747868</v>
      </c>
      <c r="D15" s="24">
        <v>0.9</v>
      </c>
      <c r="E15" s="24">
        <v>0.5</v>
      </c>
      <c r="F15" s="25">
        <v>0.3</v>
      </c>
      <c r="G15" s="24">
        <v>0.8</v>
      </c>
      <c r="H15" s="24">
        <v>0.7</v>
      </c>
      <c r="I15" s="26">
        <v>0.2</v>
      </c>
      <c r="J15" s="27">
        <v>9174</v>
      </c>
      <c r="K15" s="14"/>
      <c r="L15" s="158"/>
    </row>
    <row r="16" spans="1:26" x14ac:dyDescent="0.2">
      <c r="A16" s="14" t="s">
        <v>40</v>
      </c>
      <c r="B16" s="15"/>
      <c r="C16" s="159">
        <v>1.1180197117760751</v>
      </c>
      <c r="D16" s="16">
        <v>0.6</v>
      </c>
      <c r="E16" s="16">
        <v>0.1</v>
      </c>
      <c r="F16" s="17">
        <v>0.4</v>
      </c>
      <c r="G16" s="16">
        <v>0.70000000000000007</v>
      </c>
      <c r="H16" s="16">
        <v>0.3</v>
      </c>
      <c r="I16" s="17">
        <v>0.1</v>
      </c>
      <c r="J16" s="21">
        <v>2319</v>
      </c>
      <c r="K16" s="14"/>
      <c r="L16" s="158"/>
    </row>
    <row r="17" spans="1:12" x14ac:dyDescent="0.2">
      <c r="A17" s="14" t="s">
        <v>41</v>
      </c>
      <c r="B17" s="15"/>
      <c r="C17" s="159">
        <v>1.721083226452778</v>
      </c>
      <c r="D17" s="16">
        <v>1.1000000000000001</v>
      </c>
      <c r="E17" s="16">
        <v>0.4</v>
      </c>
      <c r="F17" s="17">
        <v>0.2</v>
      </c>
      <c r="G17" s="16">
        <v>0.5</v>
      </c>
      <c r="H17" s="16">
        <v>0.8</v>
      </c>
      <c r="I17" s="18">
        <v>0.4</v>
      </c>
      <c r="J17" s="19">
        <v>5380</v>
      </c>
      <c r="K17" s="14"/>
      <c r="L17" s="158"/>
    </row>
    <row r="18" spans="1:12" x14ac:dyDescent="0.2">
      <c r="A18" s="14" t="s">
        <v>42</v>
      </c>
      <c r="B18" s="15"/>
      <c r="C18" s="159">
        <v>3.3870864402479732</v>
      </c>
      <c r="D18" s="16">
        <v>2.2999999999999998</v>
      </c>
      <c r="E18" s="16">
        <v>0.9</v>
      </c>
      <c r="F18" s="17">
        <v>0.2</v>
      </c>
      <c r="G18" s="16">
        <v>0.9</v>
      </c>
      <c r="H18" s="16">
        <v>2</v>
      </c>
      <c r="I18" s="18">
        <v>0.5</v>
      </c>
      <c r="J18" s="19">
        <v>12692</v>
      </c>
      <c r="K18" s="14"/>
      <c r="L18" s="158"/>
    </row>
    <row r="19" spans="1:12" x14ac:dyDescent="0.2">
      <c r="A19" s="14" t="s">
        <v>43</v>
      </c>
      <c r="B19" s="15"/>
      <c r="C19" s="159">
        <v>2.8928579639066627</v>
      </c>
      <c r="D19" s="16">
        <v>2</v>
      </c>
      <c r="E19" s="16">
        <v>0.5</v>
      </c>
      <c r="F19" s="17">
        <v>0.4</v>
      </c>
      <c r="G19" s="16">
        <v>0.9</v>
      </c>
      <c r="H19" s="16">
        <v>1.9</v>
      </c>
      <c r="I19" s="18">
        <v>0.1</v>
      </c>
      <c r="J19" s="19">
        <v>10639</v>
      </c>
      <c r="K19" s="14"/>
      <c r="L19" s="158"/>
    </row>
    <row r="20" spans="1:12" x14ac:dyDescent="0.2">
      <c r="A20" s="14" t="s">
        <v>44</v>
      </c>
      <c r="B20" s="15"/>
      <c r="C20" s="159">
        <v>2.7919677923740815</v>
      </c>
      <c r="D20" s="16">
        <v>1.9</v>
      </c>
      <c r="E20" s="16">
        <v>0.4</v>
      </c>
      <c r="F20" s="17">
        <v>0.5</v>
      </c>
      <c r="G20" s="16">
        <v>0.9</v>
      </c>
      <c r="H20" s="16">
        <v>1.5999999999999999</v>
      </c>
      <c r="I20" s="18">
        <v>0.3</v>
      </c>
      <c r="J20" s="19">
        <v>12647</v>
      </c>
      <c r="K20" s="14"/>
      <c r="L20" s="158"/>
    </row>
    <row r="21" spans="1:12" x14ac:dyDescent="0.2">
      <c r="A21" s="14" t="s">
        <v>45</v>
      </c>
      <c r="B21" s="15"/>
      <c r="C21" s="159">
        <v>2.8363885661132713</v>
      </c>
      <c r="D21" s="16">
        <v>1.9</v>
      </c>
      <c r="E21" s="16">
        <v>0.7</v>
      </c>
      <c r="F21" s="17">
        <v>0.2</v>
      </c>
      <c r="G21" s="16">
        <v>1.1000000000000001</v>
      </c>
      <c r="H21" s="16">
        <v>1.2</v>
      </c>
      <c r="I21" s="18">
        <v>0.5</v>
      </c>
      <c r="J21" s="19">
        <v>10972</v>
      </c>
      <c r="K21" s="14"/>
      <c r="L21" s="158"/>
    </row>
    <row r="22" spans="1:12" x14ac:dyDescent="0.2">
      <c r="A22" s="322" t="s">
        <v>46</v>
      </c>
      <c r="B22" s="323"/>
      <c r="C22" s="160">
        <v>2.3711272902604854</v>
      </c>
      <c r="D22" s="24">
        <v>1.6</v>
      </c>
      <c r="E22" s="24">
        <v>0.4</v>
      </c>
      <c r="F22" s="25">
        <v>0.4</v>
      </c>
      <c r="G22" s="24">
        <v>0.7</v>
      </c>
      <c r="H22" s="24">
        <v>1.4</v>
      </c>
      <c r="I22" s="26">
        <v>0.30000000000000004</v>
      </c>
      <c r="J22" s="28">
        <v>7640</v>
      </c>
      <c r="K22" s="29"/>
      <c r="L22" s="158"/>
    </row>
    <row r="23" spans="1:12" x14ac:dyDescent="0.2">
      <c r="A23" s="322" t="s">
        <v>47</v>
      </c>
      <c r="B23" s="323"/>
      <c r="C23" s="160">
        <v>1.9498239958507035</v>
      </c>
      <c r="D23" s="24">
        <v>1.2</v>
      </c>
      <c r="E23" s="24">
        <v>0.4</v>
      </c>
      <c r="F23" s="25">
        <v>0.3</v>
      </c>
      <c r="G23" s="24">
        <v>0.7</v>
      </c>
      <c r="H23" s="24">
        <v>1</v>
      </c>
      <c r="I23" s="26">
        <v>0.2</v>
      </c>
      <c r="J23" s="28">
        <v>5816</v>
      </c>
      <c r="K23" s="29"/>
      <c r="L23" s="158"/>
    </row>
    <row r="24" spans="1:12" ht="8.25" customHeight="1" x14ac:dyDescent="0.2">
      <c r="B24" s="6"/>
    </row>
    <row r="25" spans="1:12" x14ac:dyDescent="0.2">
      <c r="A25" s="31" t="s">
        <v>155</v>
      </c>
      <c r="B25" s="32"/>
      <c r="C25" s="33"/>
      <c r="D25" s="34"/>
      <c r="E25" s="34"/>
      <c r="F25" s="34"/>
      <c r="G25" s="34"/>
      <c r="H25" s="34"/>
      <c r="I25" s="34"/>
      <c r="J25" s="33"/>
    </row>
    <row r="26" spans="1:12" ht="11.25" customHeight="1" x14ac:dyDescent="0.2">
      <c r="A26" s="33" t="s">
        <v>48</v>
      </c>
      <c r="B26" s="35"/>
      <c r="C26" s="35"/>
      <c r="D26" s="35"/>
      <c r="E26" s="35"/>
      <c r="F26" s="35"/>
      <c r="G26" s="35"/>
      <c r="H26" s="35"/>
      <c r="I26" s="35"/>
      <c r="J26" s="35"/>
    </row>
    <row r="27" spans="1:12" hidden="1" x14ac:dyDescent="0.2">
      <c r="A27" s="33"/>
      <c r="B27" s="33"/>
      <c r="C27" s="36" t="s">
        <v>31</v>
      </c>
      <c r="D27" s="37">
        <v>34.1</v>
      </c>
      <c r="E27" s="38">
        <v>47.07</v>
      </c>
      <c r="F27" s="38">
        <f>100-E27-D27</f>
        <v>18.829999999999998</v>
      </c>
      <c r="G27" s="34">
        <v>53.9</v>
      </c>
      <c r="H27" s="33">
        <v>36.4</v>
      </c>
      <c r="I27" s="34"/>
      <c r="J27" s="33"/>
    </row>
    <row r="28" spans="1:12" hidden="1" x14ac:dyDescent="0.2">
      <c r="A28" s="33"/>
      <c r="B28" s="33"/>
      <c r="C28" s="36" t="s">
        <v>32</v>
      </c>
      <c r="D28" s="37"/>
      <c r="E28" s="38"/>
      <c r="F28" s="38">
        <f t="shared" ref="F28:F43" si="0">100-E28-D28</f>
        <v>100</v>
      </c>
      <c r="G28" s="34">
        <v>68.3</v>
      </c>
      <c r="H28" s="33">
        <v>23.8</v>
      </c>
      <c r="I28" s="34"/>
      <c r="J28" s="33"/>
    </row>
    <row r="29" spans="1:12" hidden="1" x14ac:dyDescent="0.2">
      <c r="A29" s="33"/>
      <c r="B29" s="33"/>
      <c r="C29" s="36" t="s">
        <v>33</v>
      </c>
      <c r="D29" s="37">
        <v>19.600000000000001</v>
      </c>
      <c r="E29" s="38">
        <v>65.400000000000006</v>
      </c>
      <c r="F29" s="38">
        <f t="shared" si="0"/>
        <v>14.999999999999993</v>
      </c>
      <c r="G29" s="34">
        <v>70.8</v>
      </c>
      <c r="H29" s="33">
        <v>19</v>
      </c>
      <c r="I29" s="34"/>
      <c r="J29" s="33"/>
    </row>
    <row r="30" spans="1:12" hidden="1" x14ac:dyDescent="0.2">
      <c r="A30" s="33"/>
      <c r="B30" s="33"/>
      <c r="C30" s="36" t="s">
        <v>34</v>
      </c>
      <c r="D30" s="37"/>
      <c r="E30" s="38"/>
      <c r="F30" s="38">
        <f t="shared" si="0"/>
        <v>100</v>
      </c>
      <c r="G30" s="34">
        <v>61.9</v>
      </c>
      <c r="H30" s="33">
        <v>19.5</v>
      </c>
      <c r="I30" s="34"/>
      <c r="J30" s="33"/>
    </row>
    <row r="31" spans="1:12" hidden="1" x14ac:dyDescent="0.2">
      <c r="A31" s="33"/>
      <c r="B31" s="33"/>
      <c r="C31" s="36" t="s">
        <v>49</v>
      </c>
      <c r="D31" s="37"/>
      <c r="E31" s="38"/>
      <c r="F31" s="38">
        <f t="shared" si="0"/>
        <v>100</v>
      </c>
      <c r="G31" s="34">
        <v>65.3</v>
      </c>
      <c r="H31" s="33">
        <v>28</v>
      </c>
      <c r="I31" s="34"/>
      <c r="J31" s="33"/>
    </row>
    <row r="32" spans="1:12" hidden="1" x14ac:dyDescent="0.2">
      <c r="A32" s="33"/>
      <c r="B32" s="33"/>
      <c r="C32" s="36" t="s">
        <v>36</v>
      </c>
      <c r="D32" s="37"/>
      <c r="E32" s="38"/>
      <c r="F32" s="38">
        <f t="shared" si="0"/>
        <v>100</v>
      </c>
      <c r="G32" s="34">
        <v>51</v>
      </c>
      <c r="H32" s="33">
        <v>25</v>
      </c>
      <c r="I32" s="34"/>
      <c r="J32" s="33"/>
    </row>
    <row r="33" spans="1:10" hidden="1" x14ac:dyDescent="0.2">
      <c r="A33" s="33"/>
      <c r="B33" s="33"/>
      <c r="C33" s="36" t="s">
        <v>50</v>
      </c>
      <c r="D33" s="37">
        <v>18</v>
      </c>
      <c r="E33" s="38">
        <v>74.650000000000006</v>
      </c>
      <c r="F33" s="38">
        <f t="shared" si="0"/>
        <v>7.3499999999999943</v>
      </c>
      <c r="G33" s="34">
        <v>75</v>
      </c>
      <c r="H33" s="33">
        <v>13.7</v>
      </c>
      <c r="I33" s="34"/>
      <c r="J33" s="33"/>
    </row>
    <row r="34" spans="1:10" ht="18" hidden="1" x14ac:dyDescent="0.2">
      <c r="A34" s="33"/>
      <c r="B34" s="33"/>
      <c r="C34" s="39" t="s">
        <v>39</v>
      </c>
      <c r="D34" s="40">
        <v>43.6</v>
      </c>
      <c r="E34" s="41">
        <v>44.4</v>
      </c>
      <c r="F34" s="38">
        <f t="shared" si="0"/>
        <v>12</v>
      </c>
      <c r="G34" s="34">
        <v>54</v>
      </c>
      <c r="H34" s="33">
        <v>31</v>
      </c>
      <c r="I34" s="34"/>
      <c r="J34" s="33"/>
    </row>
    <row r="35" spans="1:10" ht="18" hidden="1" x14ac:dyDescent="0.2">
      <c r="A35" s="33"/>
      <c r="B35" s="33"/>
      <c r="C35" s="42" t="s">
        <v>51</v>
      </c>
      <c r="D35" s="43"/>
      <c r="E35" s="44"/>
      <c r="F35" s="38">
        <f t="shared" si="0"/>
        <v>100</v>
      </c>
      <c r="G35" s="34">
        <v>36.200000000000003</v>
      </c>
      <c r="H35" s="33">
        <v>39.1</v>
      </c>
      <c r="I35" s="34"/>
      <c r="J35" s="33"/>
    </row>
    <row r="36" spans="1:10" hidden="1" x14ac:dyDescent="0.2">
      <c r="A36" s="33"/>
      <c r="B36" s="33"/>
      <c r="C36" s="42" t="s">
        <v>52</v>
      </c>
      <c r="D36" s="43"/>
      <c r="E36" s="44"/>
      <c r="F36" s="38">
        <f t="shared" si="0"/>
        <v>100</v>
      </c>
      <c r="G36" s="34">
        <v>54.4</v>
      </c>
      <c r="H36" s="33">
        <v>28.6</v>
      </c>
      <c r="I36" s="34"/>
      <c r="J36" s="33"/>
    </row>
    <row r="37" spans="1:10" hidden="1" x14ac:dyDescent="0.2">
      <c r="A37" s="33"/>
      <c r="B37" s="33"/>
      <c r="C37" s="36" t="s">
        <v>53</v>
      </c>
      <c r="D37" s="37">
        <v>31.4</v>
      </c>
      <c r="E37" s="38">
        <v>43.85</v>
      </c>
      <c r="F37" s="38">
        <f t="shared" si="0"/>
        <v>24.75</v>
      </c>
      <c r="G37" s="34">
        <v>65.7</v>
      </c>
      <c r="H37" s="33">
        <v>21.4</v>
      </c>
      <c r="I37" s="34"/>
      <c r="J37" s="33"/>
    </row>
    <row r="38" spans="1:10" hidden="1" x14ac:dyDescent="0.2">
      <c r="A38" s="33"/>
      <c r="B38" s="33"/>
      <c r="C38" s="36" t="s">
        <v>42</v>
      </c>
      <c r="D38" s="37">
        <v>24.7</v>
      </c>
      <c r="E38" s="38">
        <v>64.7</v>
      </c>
      <c r="F38" s="38">
        <f t="shared" si="0"/>
        <v>10.599999999999998</v>
      </c>
      <c r="G38" s="34">
        <v>75.7</v>
      </c>
      <c r="H38" s="33">
        <v>20.8</v>
      </c>
      <c r="I38" s="34"/>
      <c r="J38" s="33"/>
    </row>
    <row r="39" spans="1:10" hidden="1" x14ac:dyDescent="0.2">
      <c r="A39" s="33"/>
      <c r="B39" s="33"/>
      <c r="C39" s="36" t="s">
        <v>43</v>
      </c>
      <c r="D39" s="37"/>
      <c r="E39" s="38"/>
      <c r="F39" s="38">
        <f t="shared" si="0"/>
        <v>100</v>
      </c>
      <c r="G39" s="34">
        <v>69.900000000000006</v>
      </c>
      <c r="H39" s="33">
        <v>16.5</v>
      </c>
      <c r="I39" s="34"/>
      <c r="J39" s="33"/>
    </row>
    <row r="40" spans="1:10" hidden="1" x14ac:dyDescent="0.2">
      <c r="A40" s="33"/>
      <c r="B40" s="33"/>
      <c r="C40" s="36" t="s">
        <v>54</v>
      </c>
      <c r="D40" s="37">
        <v>30.8</v>
      </c>
      <c r="E40" s="38">
        <v>63.8</v>
      </c>
      <c r="F40" s="38">
        <f t="shared" si="0"/>
        <v>5.4000000000000021</v>
      </c>
      <c r="G40" s="34">
        <v>69.8</v>
      </c>
      <c r="H40" s="33">
        <v>13.7</v>
      </c>
      <c r="I40" s="34"/>
      <c r="J40" s="33"/>
    </row>
    <row r="41" spans="1:10" hidden="1" x14ac:dyDescent="0.2">
      <c r="A41" s="33"/>
      <c r="B41" s="33"/>
      <c r="C41" s="36" t="s">
        <v>45</v>
      </c>
      <c r="D41" s="37"/>
      <c r="E41" s="38"/>
      <c r="F41" s="38">
        <f t="shared" si="0"/>
        <v>100</v>
      </c>
      <c r="G41" s="34">
        <v>67.7</v>
      </c>
      <c r="H41" s="33">
        <v>26.7</v>
      </c>
      <c r="I41" s="34"/>
      <c r="J41" s="33"/>
    </row>
    <row r="42" spans="1:10" hidden="1" x14ac:dyDescent="0.2">
      <c r="A42" s="33"/>
      <c r="B42" s="33"/>
      <c r="C42" s="45" t="s">
        <v>55</v>
      </c>
      <c r="D42" s="46">
        <v>30.2</v>
      </c>
      <c r="E42" s="47">
        <v>61.93</v>
      </c>
      <c r="F42" s="48">
        <f t="shared" si="0"/>
        <v>7.870000000000001</v>
      </c>
      <c r="G42" s="34">
        <v>67.8</v>
      </c>
      <c r="H42" s="33">
        <v>17.399999999999999</v>
      </c>
      <c r="I42" s="34"/>
      <c r="J42" s="33"/>
    </row>
    <row r="43" spans="1:10" ht="12" hidden="1" thickBot="1" x14ac:dyDescent="0.25">
      <c r="A43" s="33"/>
      <c r="B43" s="33"/>
      <c r="C43" s="49" t="s">
        <v>47</v>
      </c>
      <c r="D43" s="50"/>
      <c r="E43" s="51"/>
      <c r="F43" s="52">
        <f t="shared" si="0"/>
        <v>100</v>
      </c>
      <c r="G43" s="34">
        <v>63</v>
      </c>
      <c r="H43" s="33">
        <v>22.4</v>
      </c>
      <c r="I43" s="34"/>
      <c r="J43" s="33"/>
    </row>
    <row r="44" spans="1:10" ht="9.75" customHeight="1" x14ac:dyDescent="0.2">
      <c r="A44" s="7" t="s">
        <v>154</v>
      </c>
      <c r="B44" s="33"/>
      <c r="C44" s="33"/>
      <c r="D44" s="34"/>
      <c r="E44" s="34"/>
      <c r="F44" s="34"/>
      <c r="G44" s="34"/>
      <c r="H44" s="33"/>
      <c r="I44" s="34"/>
      <c r="J44" s="33"/>
    </row>
    <row r="47" spans="1:10" x14ac:dyDescent="0.2">
      <c r="A47" s="324" t="s">
        <v>143</v>
      </c>
      <c r="B47" s="325"/>
      <c r="C47" s="328" t="s">
        <v>145</v>
      </c>
      <c r="D47" s="329"/>
      <c r="E47" s="329"/>
      <c r="F47" s="329"/>
      <c r="G47" s="329"/>
      <c r="H47" s="329"/>
      <c r="I47" s="330"/>
      <c r="J47" s="331" t="s">
        <v>153</v>
      </c>
    </row>
    <row r="48" spans="1:10" x14ac:dyDescent="0.2">
      <c r="A48" s="324"/>
      <c r="B48" s="325"/>
      <c r="C48" s="333" t="s">
        <v>144</v>
      </c>
      <c r="D48" s="335" t="s">
        <v>146</v>
      </c>
      <c r="E48" s="336"/>
      <c r="F48" s="337"/>
      <c r="G48" s="336" t="s">
        <v>147</v>
      </c>
      <c r="H48" s="336"/>
      <c r="I48" s="337"/>
      <c r="J48" s="331"/>
    </row>
    <row r="49" spans="1:10" ht="33.75" x14ac:dyDescent="0.2">
      <c r="A49" s="326"/>
      <c r="B49" s="327"/>
      <c r="C49" s="334"/>
      <c r="D49" s="13" t="s">
        <v>148</v>
      </c>
      <c r="E49" s="13" t="s">
        <v>149</v>
      </c>
      <c r="F49" s="157" t="s">
        <v>150</v>
      </c>
      <c r="G49" s="156" t="s">
        <v>151</v>
      </c>
      <c r="H49" s="156" t="s">
        <v>152</v>
      </c>
      <c r="I49" s="157" t="s">
        <v>128</v>
      </c>
      <c r="J49" s="332"/>
    </row>
    <row r="50" spans="1:10" x14ac:dyDescent="0.2">
      <c r="A50" s="14" t="s">
        <v>140</v>
      </c>
      <c r="B50" s="15"/>
      <c r="C50" s="159">
        <v>2.8363885661132713</v>
      </c>
      <c r="D50" s="16">
        <v>1.9</v>
      </c>
      <c r="E50" s="16">
        <v>0.7</v>
      </c>
      <c r="F50" s="17">
        <v>0.2</v>
      </c>
      <c r="G50" s="16">
        <v>1.1000000000000001</v>
      </c>
      <c r="H50" s="16">
        <v>1.2</v>
      </c>
      <c r="I50" s="18">
        <v>0.5</v>
      </c>
      <c r="J50" s="19">
        <v>10972</v>
      </c>
    </row>
    <row r="51" spans="1:10" x14ac:dyDescent="0.2">
      <c r="A51" s="14" t="s">
        <v>31</v>
      </c>
      <c r="B51" s="15"/>
      <c r="C51" s="159">
        <v>1.7279726646612803</v>
      </c>
      <c r="D51" s="16">
        <v>0.8</v>
      </c>
      <c r="E51" s="16">
        <v>0.7</v>
      </c>
      <c r="F51" s="17">
        <v>0.2</v>
      </c>
      <c r="G51" s="16">
        <v>0.6</v>
      </c>
      <c r="H51" s="16">
        <v>0.8</v>
      </c>
      <c r="I51" s="18">
        <v>0.3</v>
      </c>
      <c r="J51" s="19">
        <v>6231</v>
      </c>
    </row>
    <row r="52" spans="1:10" x14ac:dyDescent="0.2">
      <c r="A52" s="14" t="s">
        <v>134</v>
      </c>
      <c r="B52" s="15"/>
      <c r="C52" s="159">
        <v>1.9845005550968904</v>
      </c>
      <c r="D52" s="16">
        <v>1.5</v>
      </c>
      <c r="E52" s="16">
        <v>0.2</v>
      </c>
      <c r="F52" s="17">
        <v>0.3</v>
      </c>
      <c r="G52" s="16">
        <v>0.4</v>
      </c>
      <c r="H52" s="16">
        <v>1.5</v>
      </c>
      <c r="I52" s="18">
        <v>0.1</v>
      </c>
      <c r="J52" s="19">
        <v>1575</v>
      </c>
    </row>
    <row r="53" spans="1:10" x14ac:dyDescent="0.2">
      <c r="A53" s="14" t="s">
        <v>131</v>
      </c>
      <c r="B53" s="15"/>
      <c r="C53" s="159">
        <v>2.9841606676665307</v>
      </c>
      <c r="D53" s="16">
        <v>2</v>
      </c>
      <c r="E53" s="16">
        <v>0.9</v>
      </c>
      <c r="F53" s="17">
        <v>0.1</v>
      </c>
      <c r="G53" s="16">
        <v>0.9</v>
      </c>
      <c r="H53" s="16">
        <v>1.8</v>
      </c>
      <c r="I53" s="18">
        <v>0.3</v>
      </c>
      <c r="J53" s="19">
        <v>11190</v>
      </c>
    </row>
    <row r="54" spans="1:10" x14ac:dyDescent="0.2">
      <c r="A54" s="14" t="s">
        <v>33</v>
      </c>
      <c r="B54" s="15"/>
      <c r="C54" s="159">
        <v>3.5482312858040626</v>
      </c>
      <c r="D54" s="20">
        <v>2.4</v>
      </c>
      <c r="E54" s="20">
        <v>0.8</v>
      </c>
      <c r="F54" s="17">
        <v>0.3</v>
      </c>
      <c r="G54" s="16">
        <v>0.9</v>
      </c>
      <c r="H54" s="16">
        <v>2.2000000000000002</v>
      </c>
      <c r="I54" s="18">
        <v>0.4</v>
      </c>
      <c r="J54" s="21">
        <v>12192</v>
      </c>
    </row>
    <row r="55" spans="1:10" x14ac:dyDescent="0.2">
      <c r="A55" s="14" t="s">
        <v>132</v>
      </c>
      <c r="B55" s="15"/>
      <c r="C55" s="159">
        <v>2.2497866841078089</v>
      </c>
      <c r="D55" s="16">
        <v>1.4</v>
      </c>
      <c r="E55" s="16">
        <v>0.5</v>
      </c>
      <c r="F55" s="17">
        <v>0.3</v>
      </c>
      <c r="G55" s="16">
        <v>0.8</v>
      </c>
      <c r="H55" s="16">
        <v>1.2</v>
      </c>
      <c r="I55" s="18">
        <v>0.2</v>
      </c>
      <c r="J55" s="19">
        <v>7346</v>
      </c>
    </row>
    <row r="56" spans="1:10" x14ac:dyDescent="0.2">
      <c r="A56" s="14" t="s">
        <v>139</v>
      </c>
      <c r="B56" s="15"/>
      <c r="C56" s="159">
        <v>2.8928579639066627</v>
      </c>
      <c r="D56" s="16">
        <v>2</v>
      </c>
      <c r="E56" s="16">
        <v>0.5</v>
      </c>
      <c r="F56" s="17">
        <v>0.4</v>
      </c>
      <c r="G56" s="16">
        <v>0.9</v>
      </c>
      <c r="H56" s="16">
        <v>1.9</v>
      </c>
      <c r="I56" s="18">
        <v>0.1</v>
      </c>
      <c r="J56" s="19">
        <v>10639</v>
      </c>
    </row>
    <row r="57" spans="1:10" x14ac:dyDescent="0.2">
      <c r="A57" s="14" t="s">
        <v>133</v>
      </c>
      <c r="B57" s="15"/>
      <c r="C57" s="159">
        <v>2.3993956836767354</v>
      </c>
      <c r="D57" s="16">
        <v>1.3</v>
      </c>
      <c r="E57" s="16">
        <v>0.6</v>
      </c>
      <c r="F57" s="17">
        <v>0.5</v>
      </c>
      <c r="G57" s="16">
        <v>1</v>
      </c>
      <c r="H57" s="16">
        <v>1.1000000000000001</v>
      </c>
      <c r="I57" s="18">
        <v>0.30000000000000004</v>
      </c>
      <c r="J57" s="19">
        <v>8229</v>
      </c>
    </row>
    <row r="58" spans="1:10" x14ac:dyDescent="0.2">
      <c r="A58" s="14" t="s">
        <v>156</v>
      </c>
      <c r="B58" s="155"/>
      <c r="C58" s="159">
        <v>1.7238195823593543</v>
      </c>
      <c r="D58" s="16">
        <v>1.2</v>
      </c>
      <c r="E58" s="16">
        <v>0.4</v>
      </c>
      <c r="F58" s="17">
        <v>0.1</v>
      </c>
      <c r="G58" s="16">
        <v>0.5</v>
      </c>
      <c r="H58" s="16">
        <v>0.8</v>
      </c>
      <c r="I58" s="18">
        <v>0.4</v>
      </c>
      <c r="J58" s="19">
        <v>6617</v>
      </c>
    </row>
    <row r="59" spans="1:10" x14ac:dyDescent="0.2">
      <c r="A59" s="14" t="s">
        <v>37</v>
      </c>
      <c r="B59" s="15"/>
      <c r="C59" s="159">
        <v>3.3880730911693262</v>
      </c>
      <c r="D59" s="16">
        <v>2.6</v>
      </c>
      <c r="E59" s="16">
        <v>0.4</v>
      </c>
      <c r="F59" s="17">
        <v>0.4</v>
      </c>
      <c r="G59" s="16">
        <v>0.6</v>
      </c>
      <c r="H59" s="16">
        <v>2.6</v>
      </c>
      <c r="I59" s="18">
        <v>0.2</v>
      </c>
      <c r="J59" s="19">
        <v>10416</v>
      </c>
    </row>
    <row r="60" spans="1:10" x14ac:dyDescent="0.2">
      <c r="A60" s="154" t="s">
        <v>135</v>
      </c>
      <c r="B60" s="155"/>
      <c r="C60" s="160">
        <v>1.6519096401747868</v>
      </c>
      <c r="D60" s="24">
        <v>0.9</v>
      </c>
      <c r="E60" s="24">
        <v>0.5</v>
      </c>
      <c r="F60" s="25">
        <v>0.3</v>
      </c>
      <c r="G60" s="24">
        <v>0.8</v>
      </c>
      <c r="H60" s="24">
        <v>0.7</v>
      </c>
      <c r="I60" s="26">
        <v>0.2</v>
      </c>
      <c r="J60" s="28">
        <v>9174</v>
      </c>
    </row>
    <row r="61" spans="1:10" x14ac:dyDescent="0.2">
      <c r="A61" s="14" t="s">
        <v>136</v>
      </c>
      <c r="B61" s="15"/>
      <c r="C61" s="159">
        <v>1.1180197117760751</v>
      </c>
      <c r="D61" s="16">
        <v>0.6</v>
      </c>
      <c r="E61" s="16">
        <v>0.1</v>
      </c>
      <c r="F61" s="17">
        <v>0.4</v>
      </c>
      <c r="G61" s="16">
        <v>0.70000000000000007</v>
      </c>
      <c r="H61" s="16">
        <v>0.3</v>
      </c>
      <c r="I61" s="18">
        <v>0.1</v>
      </c>
      <c r="J61" s="19">
        <v>2319</v>
      </c>
    </row>
    <row r="62" spans="1:10" x14ac:dyDescent="0.2">
      <c r="A62" s="14" t="s">
        <v>138</v>
      </c>
      <c r="B62" s="15"/>
      <c r="C62" s="159">
        <v>3.3870864402479732</v>
      </c>
      <c r="D62" s="16">
        <v>2.2999999999999998</v>
      </c>
      <c r="E62" s="16">
        <v>0.9</v>
      </c>
      <c r="F62" s="17">
        <v>0.2</v>
      </c>
      <c r="G62" s="16">
        <v>0.9</v>
      </c>
      <c r="H62" s="16">
        <v>2</v>
      </c>
      <c r="I62" s="17">
        <v>0.5</v>
      </c>
      <c r="J62" s="21">
        <v>12692</v>
      </c>
    </row>
    <row r="63" spans="1:10" x14ac:dyDescent="0.2">
      <c r="A63" s="14" t="s">
        <v>137</v>
      </c>
      <c r="B63" s="15"/>
      <c r="C63" s="159">
        <v>1.721083226452778</v>
      </c>
      <c r="D63" s="16">
        <v>1.1000000000000001</v>
      </c>
      <c r="E63" s="16">
        <v>0.4</v>
      </c>
      <c r="F63" s="17">
        <v>0.2</v>
      </c>
      <c r="G63" s="16">
        <v>0.5</v>
      </c>
      <c r="H63" s="16">
        <v>0.8</v>
      </c>
      <c r="I63" s="18">
        <v>0.4</v>
      </c>
      <c r="J63" s="21">
        <v>5380</v>
      </c>
    </row>
    <row r="64" spans="1:10" x14ac:dyDescent="0.2">
      <c r="A64" s="14" t="s">
        <v>44</v>
      </c>
      <c r="B64" s="15"/>
      <c r="C64" s="159">
        <v>2.7919677923740815</v>
      </c>
      <c r="D64" s="16">
        <v>1.9</v>
      </c>
      <c r="E64" s="16">
        <v>0.4</v>
      </c>
      <c r="F64" s="17">
        <v>0.5</v>
      </c>
      <c r="G64" s="16">
        <v>0.9</v>
      </c>
      <c r="H64" s="16">
        <v>1.5999999999999999</v>
      </c>
      <c r="I64" s="18">
        <v>0.3</v>
      </c>
      <c r="J64" s="19">
        <v>12647</v>
      </c>
    </row>
    <row r="65" spans="1:11" x14ac:dyDescent="0.2">
      <c r="A65" s="322" t="s">
        <v>141</v>
      </c>
      <c r="B65" s="323"/>
      <c r="C65" s="160">
        <v>2.3711272902604854</v>
      </c>
      <c r="D65" s="24">
        <v>1.6</v>
      </c>
      <c r="E65" s="24">
        <v>0.4</v>
      </c>
      <c r="F65" s="25">
        <v>0.4</v>
      </c>
      <c r="G65" s="24">
        <v>0.7</v>
      </c>
      <c r="H65" s="24">
        <v>1.4</v>
      </c>
      <c r="I65" s="26">
        <v>0.30000000000000004</v>
      </c>
      <c r="J65" s="28">
        <v>7640</v>
      </c>
    </row>
    <row r="66" spans="1:11" s="2" customFormat="1" x14ac:dyDescent="0.2">
      <c r="A66" s="322" t="s">
        <v>142</v>
      </c>
      <c r="B66" s="323"/>
      <c r="C66" s="160">
        <v>1.9498239958507035</v>
      </c>
      <c r="D66" s="24">
        <v>1.2</v>
      </c>
      <c r="E66" s="24">
        <v>0.4</v>
      </c>
      <c r="F66" s="25">
        <v>0.3</v>
      </c>
      <c r="G66" s="24">
        <v>0.7</v>
      </c>
      <c r="H66" s="24">
        <v>1</v>
      </c>
      <c r="I66" s="26">
        <v>0.2</v>
      </c>
      <c r="J66" s="28">
        <v>5816</v>
      </c>
      <c r="K66" s="1"/>
    </row>
    <row r="67" spans="1:11" s="2" customFormat="1" x14ac:dyDescent="0.2">
      <c r="A67" s="55"/>
      <c r="B67" s="53"/>
      <c r="D67" s="56"/>
      <c r="E67" s="54"/>
      <c r="F67" s="56"/>
      <c r="G67" s="54"/>
      <c r="I67" s="56"/>
      <c r="J67" s="54"/>
      <c r="K67" s="1"/>
    </row>
    <row r="68" spans="1:11" s="2" customFormat="1" x14ac:dyDescent="0.2">
      <c r="D68" s="54"/>
      <c r="E68" s="54"/>
      <c r="F68" s="54"/>
      <c r="G68" s="54"/>
      <c r="I68" s="54"/>
      <c r="J68" s="54"/>
    </row>
    <row r="69" spans="1:11" s="2" customFormat="1" x14ac:dyDescent="0.2">
      <c r="D69" s="54"/>
      <c r="E69" s="54"/>
      <c r="F69" s="54"/>
      <c r="G69" s="54"/>
      <c r="I69" s="54"/>
      <c r="J69" s="54"/>
    </row>
    <row r="70" spans="1:11" s="2" customFormat="1" x14ac:dyDescent="0.2">
      <c r="D70" s="54"/>
      <c r="E70" s="54"/>
      <c r="F70" s="54"/>
      <c r="G70" s="54"/>
      <c r="I70" s="54"/>
      <c r="J70" s="54"/>
    </row>
    <row r="71" spans="1:11" s="2" customFormat="1" x14ac:dyDescent="0.2">
      <c r="D71" s="54"/>
      <c r="E71" s="54"/>
      <c r="F71" s="54"/>
      <c r="G71" s="54"/>
      <c r="I71" s="54"/>
      <c r="J71" s="54"/>
    </row>
    <row r="72" spans="1:11" s="2" customFormat="1" x14ac:dyDescent="0.2">
      <c r="D72" s="54"/>
      <c r="E72" s="54"/>
      <c r="F72" s="54"/>
      <c r="G72" s="54"/>
      <c r="I72" s="54"/>
      <c r="J72" s="54"/>
    </row>
    <row r="73" spans="1:11" s="2" customFormat="1" x14ac:dyDescent="0.2">
      <c r="D73" s="54"/>
      <c r="E73" s="54"/>
      <c r="F73" s="54"/>
      <c r="G73" s="54"/>
      <c r="I73" s="54"/>
      <c r="J73" s="54"/>
    </row>
    <row r="74" spans="1:11" s="2" customFormat="1" x14ac:dyDescent="0.2">
      <c r="D74" s="54"/>
      <c r="E74" s="54"/>
      <c r="F74" s="54"/>
      <c r="G74" s="54"/>
      <c r="I74" s="54"/>
      <c r="J74" s="54"/>
    </row>
    <row r="75" spans="1:11" s="2" customFormat="1" x14ac:dyDescent="0.2">
      <c r="D75" s="54"/>
      <c r="E75" s="54"/>
      <c r="F75" s="54"/>
      <c r="G75" s="54"/>
      <c r="I75" s="54"/>
      <c r="J75" s="54"/>
    </row>
    <row r="76" spans="1:11" s="2" customFormat="1" x14ac:dyDescent="0.2">
      <c r="D76" s="54"/>
      <c r="E76" s="54"/>
      <c r="F76" s="54"/>
      <c r="G76" s="54"/>
      <c r="I76" s="54"/>
      <c r="J76" s="54"/>
    </row>
    <row r="77" spans="1:11" s="2" customFormat="1" x14ac:dyDescent="0.2">
      <c r="D77" s="54"/>
      <c r="E77" s="54"/>
      <c r="F77" s="54"/>
      <c r="G77" s="54"/>
      <c r="I77" s="54"/>
      <c r="J77" s="54"/>
    </row>
    <row r="78" spans="1:11" s="2" customFormat="1" x14ac:dyDescent="0.2">
      <c r="D78" s="54"/>
      <c r="E78" s="54"/>
      <c r="F78" s="54"/>
      <c r="G78" s="54"/>
      <c r="I78" s="54"/>
      <c r="J78" s="54"/>
    </row>
    <row r="79" spans="1:11" s="2" customFormat="1" x14ac:dyDescent="0.2">
      <c r="D79" s="54"/>
      <c r="E79" s="54"/>
      <c r="F79" s="54"/>
      <c r="G79" s="54"/>
      <c r="I79" s="54"/>
      <c r="J79" s="54"/>
    </row>
    <row r="80" spans="1:11" s="2" customFormat="1" x14ac:dyDescent="0.2">
      <c r="D80" s="54"/>
      <c r="E80" s="54"/>
      <c r="F80" s="54"/>
      <c r="G80" s="54"/>
      <c r="I80" s="54"/>
      <c r="J80" s="54"/>
    </row>
    <row r="81" spans="4:10" s="2" customFormat="1" x14ac:dyDescent="0.2">
      <c r="D81" s="54"/>
      <c r="E81" s="54"/>
      <c r="F81" s="54"/>
      <c r="G81" s="54"/>
      <c r="I81" s="54"/>
      <c r="J81" s="54"/>
    </row>
    <row r="82" spans="4:10" s="2" customFormat="1" x14ac:dyDescent="0.2">
      <c r="D82" s="54"/>
      <c r="E82" s="54"/>
      <c r="F82" s="54"/>
      <c r="G82" s="54"/>
      <c r="I82" s="54"/>
      <c r="J82" s="54"/>
    </row>
    <row r="83" spans="4:10" s="2" customFormat="1" x14ac:dyDescent="0.2">
      <c r="D83" s="54"/>
      <c r="E83" s="54"/>
      <c r="F83" s="54"/>
      <c r="G83" s="54"/>
      <c r="I83" s="54"/>
      <c r="J83" s="54"/>
    </row>
    <row r="84" spans="4:10" s="2" customFormat="1" x14ac:dyDescent="0.2">
      <c r="D84" s="54"/>
      <c r="E84" s="54"/>
      <c r="F84" s="54"/>
      <c r="G84" s="54"/>
      <c r="I84" s="54"/>
      <c r="J84" s="54"/>
    </row>
    <row r="85" spans="4:10" s="2" customFormat="1" x14ac:dyDescent="0.2">
      <c r="D85" s="54"/>
      <c r="E85" s="54"/>
      <c r="F85" s="54"/>
      <c r="G85" s="54"/>
      <c r="I85" s="54"/>
      <c r="J85" s="54"/>
    </row>
    <row r="86" spans="4:10" s="2" customFormat="1" x14ac:dyDescent="0.2">
      <c r="D86" s="54"/>
      <c r="E86" s="54"/>
      <c r="F86" s="54"/>
      <c r="G86" s="54"/>
      <c r="I86" s="54"/>
      <c r="J86" s="54"/>
    </row>
    <row r="87" spans="4:10" s="2" customFormat="1" x14ac:dyDescent="0.2">
      <c r="D87" s="54"/>
      <c r="E87" s="54"/>
      <c r="F87" s="54"/>
      <c r="G87" s="54"/>
      <c r="I87" s="54"/>
      <c r="J87" s="54"/>
    </row>
    <row r="88" spans="4:10" s="2" customFormat="1" x14ac:dyDescent="0.2">
      <c r="D88" s="54"/>
      <c r="E88" s="54"/>
      <c r="F88" s="54"/>
      <c r="G88" s="54"/>
      <c r="I88" s="54"/>
      <c r="J88" s="54"/>
    </row>
    <row r="89" spans="4:10" s="2" customFormat="1" x14ac:dyDescent="0.2">
      <c r="D89" s="54"/>
      <c r="E89" s="54"/>
      <c r="F89" s="54"/>
      <c r="G89" s="54"/>
      <c r="I89" s="54"/>
      <c r="J89" s="54"/>
    </row>
    <row r="90" spans="4:10" s="2" customFormat="1" x14ac:dyDescent="0.2">
      <c r="D90" s="54"/>
      <c r="E90" s="54"/>
      <c r="F90" s="54"/>
      <c r="G90" s="54"/>
      <c r="I90" s="54"/>
      <c r="J90" s="54"/>
    </row>
    <row r="91" spans="4:10" s="2" customFormat="1" x14ac:dyDescent="0.2">
      <c r="D91" s="54"/>
      <c r="E91" s="54"/>
      <c r="F91" s="54"/>
      <c r="G91" s="54"/>
      <c r="I91" s="54"/>
      <c r="J91" s="54"/>
    </row>
    <row r="92" spans="4:10" s="2" customFormat="1" x14ac:dyDescent="0.2">
      <c r="D92" s="54"/>
      <c r="E92" s="54"/>
      <c r="F92" s="54"/>
      <c r="G92" s="54"/>
      <c r="I92" s="54"/>
      <c r="J92" s="54"/>
    </row>
    <row r="93" spans="4:10" s="2" customFormat="1" x14ac:dyDescent="0.2">
      <c r="D93" s="54"/>
      <c r="E93" s="54"/>
      <c r="F93" s="54"/>
      <c r="G93" s="54"/>
      <c r="I93" s="54"/>
      <c r="J93" s="54"/>
    </row>
    <row r="94" spans="4:10" s="2" customFormat="1" x14ac:dyDescent="0.2">
      <c r="D94" s="54"/>
      <c r="E94" s="54"/>
      <c r="F94" s="54"/>
      <c r="G94" s="54"/>
      <c r="I94" s="54"/>
      <c r="J94" s="54"/>
    </row>
    <row r="95" spans="4:10" s="2" customFormat="1" x14ac:dyDescent="0.2">
      <c r="D95" s="54"/>
      <c r="E95" s="54"/>
      <c r="F95" s="54"/>
      <c r="G95" s="54"/>
      <c r="I95" s="54"/>
      <c r="J95" s="54"/>
    </row>
    <row r="96" spans="4:10" s="2" customFormat="1" x14ac:dyDescent="0.2">
      <c r="D96" s="54"/>
      <c r="E96" s="54"/>
      <c r="F96" s="54"/>
      <c r="G96" s="54"/>
      <c r="I96" s="54"/>
      <c r="J96" s="54"/>
    </row>
    <row r="97" spans="4:10" s="2" customFormat="1" x14ac:dyDescent="0.2">
      <c r="D97" s="54"/>
      <c r="E97" s="54"/>
      <c r="F97" s="54"/>
      <c r="G97" s="54"/>
      <c r="I97" s="54"/>
      <c r="J97" s="54"/>
    </row>
    <row r="98" spans="4:10" s="2" customFormat="1" x14ac:dyDescent="0.2">
      <c r="D98" s="54"/>
      <c r="E98" s="54"/>
      <c r="F98" s="54"/>
      <c r="G98" s="54"/>
      <c r="I98" s="54"/>
      <c r="J98" s="54"/>
    </row>
    <row r="99" spans="4:10" s="2" customFormat="1" x14ac:dyDescent="0.2">
      <c r="D99" s="54"/>
      <c r="E99" s="54"/>
      <c r="F99" s="54"/>
      <c r="G99" s="54"/>
      <c r="I99" s="54"/>
      <c r="J99" s="54"/>
    </row>
    <row r="100" spans="4:10" s="2" customFormat="1" x14ac:dyDescent="0.2">
      <c r="D100" s="54"/>
      <c r="E100" s="54"/>
      <c r="F100" s="54"/>
      <c r="G100" s="54"/>
      <c r="I100" s="54"/>
      <c r="J100" s="54"/>
    </row>
    <row r="101" spans="4:10" s="2" customFormat="1" x14ac:dyDescent="0.2">
      <c r="D101" s="54"/>
      <c r="E101" s="54"/>
      <c r="F101" s="54"/>
      <c r="G101" s="54"/>
      <c r="I101" s="54"/>
      <c r="J101" s="54"/>
    </row>
    <row r="102" spans="4:10" s="2" customFormat="1" x14ac:dyDescent="0.2">
      <c r="D102" s="54"/>
      <c r="E102" s="54"/>
      <c r="F102" s="54"/>
      <c r="G102" s="54"/>
      <c r="I102" s="54"/>
      <c r="J102" s="54"/>
    </row>
    <row r="103" spans="4:10" s="2" customFormat="1" x14ac:dyDescent="0.2">
      <c r="D103" s="54"/>
      <c r="E103" s="54"/>
      <c r="F103" s="54"/>
      <c r="G103" s="54"/>
      <c r="I103" s="54"/>
      <c r="J103" s="54"/>
    </row>
    <row r="104" spans="4:10" s="2" customFormat="1" x14ac:dyDescent="0.2">
      <c r="D104" s="54"/>
      <c r="E104" s="54"/>
      <c r="F104" s="54"/>
      <c r="G104" s="54"/>
      <c r="I104" s="54"/>
      <c r="J104" s="54"/>
    </row>
    <row r="105" spans="4:10" s="2" customFormat="1" x14ac:dyDescent="0.2">
      <c r="D105" s="54"/>
      <c r="E105" s="54"/>
      <c r="F105" s="54"/>
      <c r="G105" s="54"/>
      <c r="I105" s="54"/>
      <c r="J105" s="54"/>
    </row>
    <row r="106" spans="4:10" s="2" customFormat="1" x14ac:dyDescent="0.2">
      <c r="D106" s="54"/>
      <c r="E106" s="54"/>
      <c r="F106" s="54"/>
      <c r="G106" s="54"/>
      <c r="I106" s="54"/>
      <c r="J106" s="54"/>
    </row>
    <row r="107" spans="4:10" s="2" customFormat="1" x14ac:dyDescent="0.2">
      <c r="D107" s="54"/>
      <c r="E107" s="54"/>
      <c r="F107" s="54"/>
      <c r="G107" s="54"/>
      <c r="I107" s="54"/>
      <c r="J107" s="54"/>
    </row>
    <row r="108" spans="4:10" s="2" customFormat="1" x14ac:dyDescent="0.2">
      <c r="D108" s="54"/>
      <c r="E108" s="54"/>
      <c r="F108" s="54"/>
      <c r="G108" s="54"/>
      <c r="I108" s="54"/>
      <c r="J108" s="54"/>
    </row>
    <row r="109" spans="4:10" s="2" customFormat="1" x14ac:dyDescent="0.2">
      <c r="D109" s="54"/>
      <c r="E109" s="54"/>
      <c r="F109" s="54"/>
      <c r="G109" s="54"/>
      <c r="I109" s="54"/>
      <c r="J109" s="54"/>
    </row>
    <row r="110" spans="4:10" s="2" customFormat="1" x14ac:dyDescent="0.2">
      <c r="D110" s="54"/>
      <c r="E110" s="54"/>
      <c r="F110" s="54"/>
      <c r="G110" s="54"/>
      <c r="I110" s="54"/>
      <c r="J110" s="54"/>
    </row>
    <row r="111" spans="4:10" s="2" customFormat="1" x14ac:dyDescent="0.2">
      <c r="D111" s="54"/>
      <c r="E111" s="54"/>
      <c r="F111" s="54"/>
      <c r="G111" s="54"/>
      <c r="I111" s="54"/>
      <c r="J111" s="54"/>
    </row>
    <row r="112" spans="4:10" s="2" customFormat="1" x14ac:dyDescent="0.2">
      <c r="D112" s="54"/>
      <c r="E112" s="54"/>
      <c r="F112" s="54"/>
      <c r="G112" s="54"/>
      <c r="I112" s="54"/>
      <c r="J112" s="54"/>
    </row>
    <row r="113" spans="4:10" s="2" customFormat="1" x14ac:dyDescent="0.2">
      <c r="D113" s="54"/>
      <c r="E113" s="54"/>
      <c r="F113" s="54"/>
      <c r="G113" s="54"/>
      <c r="I113" s="54"/>
      <c r="J113" s="54"/>
    </row>
    <row r="114" spans="4:10" s="2" customFormat="1" x14ac:dyDescent="0.2">
      <c r="D114" s="54"/>
      <c r="E114" s="54"/>
      <c r="F114" s="54"/>
      <c r="G114" s="54"/>
      <c r="I114" s="54"/>
    </row>
    <row r="115" spans="4:10" s="2" customFormat="1" x14ac:dyDescent="0.2">
      <c r="D115" s="54"/>
      <c r="E115" s="54"/>
      <c r="F115" s="54"/>
      <c r="G115" s="54"/>
      <c r="I115" s="54"/>
    </row>
  </sheetData>
  <sortState ref="C50:L66">
    <sortCondition ref="L50:L66"/>
  </sortState>
  <mergeCells count="18">
    <mergeCell ref="A65:B65"/>
    <mergeCell ref="A66:B66"/>
    <mergeCell ref="A47:B49"/>
    <mergeCell ref="C47:I47"/>
    <mergeCell ref="J47:J49"/>
    <mergeCell ref="C48:C49"/>
    <mergeCell ref="D48:F48"/>
    <mergeCell ref="G48:I48"/>
    <mergeCell ref="B1:K1"/>
    <mergeCell ref="B2:K2"/>
    <mergeCell ref="A22:B22"/>
    <mergeCell ref="A23:B23"/>
    <mergeCell ref="A4:B6"/>
    <mergeCell ref="C4:I4"/>
    <mergeCell ref="J4:J6"/>
    <mergeCell ref="C5:C6"/>
    <mergeCell ref="D5:F5"/>
    <mergeCell ref="G5:I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L22"/>
  <sheetViews>
    <sheetView workbookViewId="0">
      <selection activeCell="G21" sqref="G21"/>
    </sheetView>
  </sheetViews>
  <sheetFormatPr baseColWidth="10" defaultRowHeight="15" x14ac:dyDescent="0.25"/>
  <cols>
    <col min="1" max="1" width="8.7109375" style="104" customWidth="1"/>
    <col min="2" max="2" width="0.140625" style="104" customWidth="1"/>
    <col min="3" max="10" width="9.85546875" style="104" customWidth="1"/>
    <col min="11" max="16384" width="11.42578125" style="104"/>
  </cols>
  <sheetData>
    <row r="1" spans="1:12" x14ac:dyDescent="0.25">
      <c r="A1" s="110" t="s">
        <v>392</v>
      </c>
      <c r="B1" s="110" t="s">
        <v>119</v>
      </c>
    </row>
    <row r="2" spans="1:12" ht="31.5" customHeight="1" x14ac:dyDescent="0.25">
      <c r="A2" s="110" t="s">
        <v>394</v>
      </c>
      <c r="B2" s="338" t="s">
        <v>393</v>
      </c>
      <c r="C2" s="338"/>
      <c r="D2" s="338"/>
      <c r="E2" s="338"/>
      <c r="F2" s="338"/>
      <c r="G2" s="338"/>
      <c r="H2" s="338"/>
      <c r="I2" s="338"/>
      <c r="J2" s="338"/>
    </row>
    <row r="4" spans="1:12" x14ac:dyDescent="0.25">
      <c r="A4" s="147"/>
      <c r="B4" s="147"/>
      <c r="C4" s="147"/>
      <c r="D4" s="148"/>
      <c r="E4" s="292" t="s">
        <v>369</v>
      </c>
      <c r="F4" s="292"/>
      <c r="G4" s="292"/>
      <c r="H4" s="292"/>
      <c r="I4" s="292" t="s">
        <v>112</v>
      </c>
      <c r="J4" s="292"/>
      <c r="K4" s="292"/>
      <c r="L4" s="293"/>
    </row>
    <row r="5" spans="1:12" s="134" customFormat="1" ht="60" x14ac:dyDescent="0.25">
      <c r="A5" s="291"/>
      <c r="B5" s="140"/>
      <c r="C5" s="232"/>
      <c r="D5" s="295"/>
      <c r="E5" s="142" t="s">
        <v>118</v>
      </c>
      <c r="F5" s="162" t="s">
        <v>3</v>
      </c>
      <c r="G5" s="162" t="s">
        <v>117</v>
      </c>
      <c r="H5" s="162" t="s">
        <v>2</v>
      </c>
      <c r="I5" s="142" t="s">
        <v>118</v>
      </c>
      <c r="J5" s="162" t="s">
        <v>3</v>
      </c>
      <c r="K5" s="162" t="s">
        <v>117</v>
      </c>
      <c r="L5" s="162" t="s">
        <v>2</v>
      </c>
    </row>
    <row r="6" spans="1:12" s="134" customFormat="1" ht="60" x14ac:dyDescent="0.25">
      <c r="A6" s="140" t="s">
        <v>22</v>
      </c>
      <c r="B6" s="140" t="s">
        <v>0</v>
      </c>
      <c r="C6" s="140" t="s">
        <v>143</v>
      </c>
      <c r="D6" s="296" t="s">
        <v>401</v>
      </c>
      <c r="E6" s="142" t="s">
        <v>336</v>
      </c>
      <c r="F6" s="162" t="s">
        <v>398</v>
      </c>
      <c r="G6" s="162" t="s">
        <v>399</v>
      </c>
      <c r="H6" s="162" t="s">
        <v>144</v>
      </c>
      <c r="I6" s="142" t="s">
        <v>336</v>
      </c>
      <c r="J6" s="162" t="s">
        <v>398</v>
      </c>
      <c r="K6" s="162" t="s">
        <v>399</v>
      </c>
      <c r="L6" s="162" t="s">
        <v>144</v>
      </c>
    </row>
    <row r="7" spans="1:12" x14ac:dyDescent="0.25">
      <c r="A7" s="104" t="s">
        <v>32</v>
      </c>
      <c r="B7" s="109">
        <v>2002</v>
      </c>
      <c r="C7" s="104" t="s">
        <v>131</v>
      </c>
      <c r="D7" s="109">
        <v>2002</v>
      </c>
      <c r="E7" s="128">
        <v>8709.288752285569</v>
      </c>
      <c r="F7" s="105">
        <v>26079.578869621255</v>
      </c>
      <c r="G7" s="105">
        <v>2997.110330455127</v>
      </c>
      <c r="H7" s="105">
        <v>37785.977952361951</v>
      </c>
      <c r="I7" s="127">
        <f>ROUND(E7/H7*100,0)</f>
        <v>23</v>
      </c>
      <c r="J7" s="104">
        <f>ROUND(F7/H7*100,0)</f>
        <v>69</v>
      </c>
      <c r="K7" s="104">
        <f>ROUND(G7/H7*100,0)</f>
        <v>8</v>
      </c>
      <c r="L7" s="104">
        <f>SUM(I7:K7)</f>
        <v>100</v>
      </c>
    </row>
    <row r="8" spans="1:12" x14ac:dyDescent="0.25">
      <c r="B8" s="109">
        <v>2012</v>
      </c>
      <c r="D8" s="109">
        <v>2012</v>
      </c>
      <c r="E8" s="128">
        <v>19872.035828224627</v>
      </c>
      <c r="F8" s="105">
        <v>41070.787669710189</v>
      </c>
      <c r="G8" s="105">
        <v>1607.7892110508656</v>
      </c>
      <c r="H8" s="105">
        <v>62550.612708985682</v>
      </c>
      <c r="I8" s="127">
        <f t="shared" ref="I8:I16" si="0">ROUND(E8/H8*100,0)</f>
        <v>32</v>
      </c>
      <c r="J8" s="104">
        <f t="shared" ref="J8:J16" si="1">ROUND(F8/H8*100,0)</f>
        <v>66</v>
      </c>
      <c r="K8" s="104">
        <f t="shared" ref="K8:K16" si="2">ROUND(G8/H8*100,0)</f>
        <v>3</v>
      </c>
      <c r="L8" s="104">
        <f t="shared" ref="L8:L16" si="3">SUM(I8:K8)</f>
        <v>101</v>
      </c>
    </row>
    <row r="9" spans="1:12" x14ac:dyDescent="0.25">
      <c r="A9" s="147" t="s">
        <v>33</v>
      </c>
      <c r="B9" s="165">
        <v>2002</v>
      </c>
      <c r="C9" s="147" t="s">
        <v>33</v>
      </c>
      <c r="D9" s="165">
        <v>2002</v>
      </c>
      <c r="E9" s="149">
        <v>8405.5197127593001</v>
      </c>
      <c r="F9" s="150">
        <v>30651.353266809034</v>
      </c>
      <c r="G9" s="150">
        <v>4810.5179933451927</v>
      </c>
      <c r="H9" s="150">
        <v>43867.390972913527</v>
      </c>
      <c r="I9" s="151">
        <f t="shared" si="0"/>
        <v>19</v>
      </c>
      <c r="J9" s="147">
        <f t="shared" si="1"/>
        <v>70</v>
      </c>
      <c r="K9" s="147">
        <f t="shared" si="2"/>
        <v>11</v>
      </c>
      <c r="L9" s="147">
        <f t="shared" si="3"/>
        <v>100</v>
      </c>
    </row>
    <row r="10" spans="1:12" x14ac:dyDescent="0.25">
      <c r="B10" s="166">
        <v>2012</v>
      </c>
      <c r="D10" s="166">
        <v>2012</v>
      </c>
      <c r="E10" s="152">
        <v>14243.717168617348</v>
      </c>
      <c r="F10" s="153">
        <v>45350.774519638166</v>
      </c>
      <c r="G10" s="153">
        <v>6396.4393795323685</v>
      </c>
      <c r="H10" s="153">
        <v>65990.931067787882</v>
      </c>
      <c r="I10" s="144">
        <f t="shared" si="0"/>
        <v>22</v>
      </c>
      <c r="J10" s="141">
        <f t="shared" si="1"/>
        <v>69</v>
      </c>
      <c r="K10" s="141">
        <f t="shared" si="2"/>
        <v>10</v>
      </c>
      <c r="L10" s="141">
        <f t="shared" si="3"/>
        <v>101</v>
      </c>
    </row>
    <row r="11" spans="1:12" x14ac:dyDescent="0.25">
      <c r="A11" s="147" t="s">
        <v>157</v>
      </c>
      <c r="B11" s="109">
        <v>2002</v>
      </c>
      <c r="C11" s="147" t="s">
        <v>395</v>
      </c>
      <c r="D11" s="109">
        <v>2002</v>
      </c>
      <c r="E11" s="128">
        <v>386.42513471178637</v>
      </c>
      <c r="F11" s="105">
        <v>1374.8316034415463</v>
      </c>
      <c r="G11" s="105">
        <v>642.38249082035463</v>
      </c>
      <c r="H11" s="105">
        <v>2403.6392289736873</v>
      </c>
      <c r="I11" s="127">
        <f>ROUND(E11/H11*100,0)</f>
        <v>16</v>
      </c>
      <c r="J11" s="104">
        <f t="shared" si="1"/>
        <v>57</v>
      </c>
      <c r="K11" s="104">
        <f t="shared" si="2"/>
        <v>27</v>
      </c>
      <c r="L11" s="104">
        <f t="shared" si="3"/>
        <v>100</v>
      </c>
    </row>
    <row r="12" spans="1:12" x14ac:dyDescent="0.25">
      <c r="B12" s="109">
        <v>2012</v>
      </c>
      <c r="D12" s="109">
        <v>2012</v>
      </c>
      <c r="E12" s="128">
        <v>696.99274880024632</v>
      </c>
      <c r="F12" s="105">
        <v>1380.5183076057954</v>
      </c>
      <c r="G12" s="105">
        <v>547.70088298034239</v>
      </c>
      <c r="H12" s="105">
        <v>2625.2119393863841</v>
      </c>
      <c r="I12" s="127">
        <f t="shared" si="0"/>
        <v>27</v>
      </c>
      <c r="J12" s="104">
        <f t="shared" si="1"/>
        <v>53</v>
      </c>
      <c r="K12" s="104">
        <f t="shared" si="2"/>
        <v>21</v>
      </c>
      <c r="L12" s="104">
        <f t="shared" si="3"/>
        <v>101</v>
      </c>
    </row>
    <row r="13" spans="1:12" x14ac:dyDescent="0.25">
      <c r="A13" s="147" t="s">
        <v>39</v>
      </c>
      <c r="B13" s="165">
        <v>2002</v>
      </c>
      <c r="C13" s="147" t="s">
        <v>135</v>
      </c>
      <c r="D13" s="165">
        <v>2002</v>
      </c>
      <c r="E13" s="149">
        <v>6810</v>
      </c>
      <c r="F13" s="150">
        <v>14610</v>
      </c>
      <c r="G13" s="150">
        <v>4020</v>
      </c>
      <c r="H13" s="150">
        <v>25440</v>
      </c>
      <c r="I13" s="151">
        <f t="shared" si="0"/>
        <v>27</v>
      </c>
      <c r="J13" s="147">
        <f t="shared" si="1"/>
        <v>57</v>
      </c>
      <c r="K13" s="147">
        <f t="shared" si="2"/>
        <v>16</v>
      </c>
      <c r="L13" s="147">
        <f t="shared" si="3"/>
        <v>100</v>
      </c>
    </row>
    <row r="14" spans="1:12" x14ac:dyDescent="0.25">
      <c r="A14" s="141"/>
      <c r="B14" s="166">
        <v>2012</v>
      </c>
      <c r="C14" s="141"/>
      <c r="D14" s="166">
        <v>2012</v>
      </c>
      <c r="E14" s="152">
        <v>15039</v>
      </c>
      <c r="F14" s="153">
        <v>25207</v>
      </c>
      <c r="G14" s="153">
        <v>7889</v>
      </c>
      <c r="H14" s="153">
        <v>48135</v>
      </c>
      <c r="I14" s="144">
        <f t="shared" si="0"/>
        <v>31</v>
      </c>
      <c r="J14" s="141">
        <f t="shared" si="1"/>
        <v>52</v>
      </c>
      <c r="K14" s="141">
        <f t="shared" si="2"/>
        <v>16</v>
      </c>
      <c r="L14" s="141">
        <f t="shared" si="3"/>
        <v>99</v>
      </c>
    </row>
    <row r="15" spans="1:12" x14ac:dyDescent="0.25">
      <c r="A15" s="104" t="s">
        <v>158</v>
      </c>
      <c r="B15" s="109">
        <v>2002</v>
      </c>
      <c r="C15" s="104" t="s">
        <v>400</v>
      </c>
      <c r="D15" s="109">
        <v>2002</v>
      </c>
      <c r="E15" s="128">
        <v>18667.193721170865</v>
      </c>
      <c r="F15" s="105">
        <v>73772.510848069433</v>
      </c>
      <c r="G15" s="105">
        <v>2790.8691761482405</v>
      </c>
      <c r="H15" s="105">
        <v>95230.573745388538</v>
      </c>
      <c r="I15" s="127">
        <f t="shared" si="0"/>
        <v>20</v>
      </c>
      <c r="J15" s="104">
        <f t="shared" si="1"/>
        <v>77</v>
      </c>
      <c r="K15" s="104">
        <f t="shared" si="2"/>
        <v>3</v>
      </c>
      <c r="L15" s="104">
        <f t="shared" si="3"/>
        <v>100</v>
      </c>
    </row>
    <row r="16" spans="1:12" x14ac:dyDescent="0.25">
      <c r="B16" s="109">
        <v>2012</v>
      </c>
      <c r="D16" s="109">
        <v>2012</v>
      </c>
      <c r="E16" s="128">
        <v>33030.247226294501</v>
      </c>
      <c r="F16" s="105">
        <v>82571.084680171305</v>
      </c>
      <c r="G16" s="105">
        <v>6206.7085479367015</v>
      </c>
      <c r="H16" s="105">
        <v>121808.04045440251</v>
      </c>
      <c r="I16" s="127">
        <f t="shared" si="0"/>
        <v>27</v>
      </c>
      <c r="J16" s="104">
        <f t="shared" si="1"/>
        <v>68</v>
      </c>
      <c r="K16" s="104">
        <f t="shared" si="2"/>
        <v>5</v>
      </c>
      <c r="L16" s="104">
        <f t="shared" si="3"/>
        <v>100</v>
      </c>
    </row>
    <row r="17" spans="1:9" x14ac:dyDescent="0.25">
      <c r="C17" s="105"/>
      <c r="D17" s="105"/>
      <c r="E17" s="105"/>
      <c r="F17" s="105"/>
      <c r="I17" s="105"/>
    </row>
    <row r="18" spans="1:9" x14ac:dyDescent="0.25">
      <c r="A18" s="163" t="s">
        <v>159</v>
      </c>
    </row>
    <row r="19" spans="1:9" x14ac:dyDescent="0.25">
      <c r="A19" s="164" t="s">
        <v>154</v>
      </c>
    </row>
    <row r="21" spans="1:9" x14ac:dyDescent="0.25">
      <c r="A21" s="104" t="s">
        <v>397</v>
      </c>
      <c r="I21" s="294"/>
    </row>
    <row r="22" spans="1:9" x14ac:dyDescent="0.25">
      <c r="A22" s="138" t="s">
        <v>396</v>
      </c>
    </row>
  </sheetData>
  <mergeCells count="1">
    <mergeCell ref="B2:J2"/>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I32"/>
  <sheetViews>
    <sheetView workbookViewId="0">
      <selection activeCell="E26" sqref="E26"/>
    </sheetView>
  </sheetViews>
  <sheetFormatPr baseColWidth="10" defaultRowHeight="12.75" x14ac:dyDescent="0.2"/>
  <cols>
    <col min="1" max="1" width="15.42578125" style="176" customWidth="1"/>
    <col min="2" max="2" width="11.42578125" style="176"/>
    <col min="3" max="3" width="10.7109375" style="176" customWidth="1"/>
    <col min="4" max="4" width="11.42578125" style="176"/>
    <col min="5" max="5" width="16.140625" style="176" customWidth="1"/>
    <col min="6" max="6" width="11.42578125" style="176"/>
    <col min="7" max="7" width="0.5703125" style="176" customWidth="1"/>
    <col min="8" max="8" width="11.42578125" style="176"/>
    <col min="9" max="9" width="27.5703125" style="176" customWidth="1"/>
    <col min="10" max="16384" width="11.42578125" style="176"/>
  </cols>
  <sheetData>
    <row r="1" spans="1:9" x14ac:dyDescent="0.2">
      <c r="A1" s="188" t="s">
        <v>403</v>
      </c>
      <c r="B1" s="188" t="s">
        <v>214</v>
      </c>
    </row>
    <row r="2" spans="1:9" x14ac:dyDescent="0.2">
      <c r="A2" s="188" t="s">
        <v>402</v>
      </c>
      <c r="B2" s="188" t="s">
        <v>245</v>
      </c>
    </row>
    <row r="3" spans="1:9" x14ac:dyDescent="0.2">
      <c r="B3" s="188"/>
    </row>
    <row r="4" spans="1:9" x14ac:dyDescent="0.2">
      <c r="A4" s="183" t="s">
        <v>215</v>
      </c>
      <c r="B4" s="184" t="s">
        <v>216</v>
      </c>
      <c r="C4" s="184" t="s">
        <v>112</v>
      </c>
      <c r="E4" s="183" t="s">
        <v>215</v>
      </c>
      <c r="F4" s="184" t="s">
        <v>71</v>
      </c>
    </row>
    <row r="5" spans="1:9" x14ac:dyDescent="0.2">
      <c r="A5" s="176" t="s">
        <v>217</v>
      </c>
      <c r="B5" s="185">
        <v>330.714</v>
      </c>
      <c r="C5" s="186">
        <v>2.7959845376003432</v>
      </c>
      <c r="E5" s="176" t="s">
        <v>234</v>
      </c>
      <c r="F5" s="185">
        <v>42.648000000000003</v>
      </c>
      <c r="G5" s="297">
        <f>+F5/$F$24*100</f>
        <v>0.46196841352715617</v>
      </c>
      <c r="I5" s="298" t="str">
        <f>E5&amp;": "&amp;ROUND(G5,1)&amp;"%"</f>
        <v>Finnmark : 0.5%</v>
      </c>
    </row>
    <row r="6" spans="1:9" x14ac:dyDescent="0.2">
      <c r="A6" s="176" t="s">
        <v>218</v>
      </c>
      <c r="B6" s="185">
        <v>1921.0647299999996</v>
      </c>
      <c r="C6" s="186">
        <v>16.241426975602412</v>
      </c>
      <c r="E6" s="176" t="s">
        <v>220</v>
      </c>
      <c r="F6" s="185">
        <v>44.137</v>
      </c>
      <c r="G6" s="297">
        <f t="shared" ref="G6:G23" si="0">+F6/$F$24*100</f>
        <v>0.47809744578522068</v>
      </c>
      <c r="I6" s="298" t="str">
        <f t="shared" ref="I6:I23" si="1">E6&amp;": "&amp;ROUND(G6,1)&amp;"%"</f>
        <v>Hedmark: 0.5%</v>
      </c>
    </row>
    <row r="7" spans="1:9" x14ac:dyDescent="0.2">
      <c r="A7" s="176" t="s">
        <v>219</v>
      </c>
      <c r="B7" s="185">
        <v>3446.7811899999992</v>
      </c>
      <c r="C7" s="186">
        <v>29.140426204308579</v>
      </c>
      <c r="E7" s="176" t="s">
        <v>222</v>
      </c>
      <c r="F7" s="185">
        <v>46.727000000000004</v>
      </c>
      <c r="G7" s="297">
        <f t="shared" si="0"/>
        <v>0.5061526462878313</v>
      </c>
      <c r="I7" s="298" t="str">
        <f t="shared" si="1"/>
        <v>Buskerud: 0.5%</v>
      </c>
    </row>
    <row r="8" spans="1:9" x14ac:dyDescent="0.2">
      <c r="A8" s="176" t="s">
        <v>220</v>
      </c>
      <c r="B8" s="185">
        <v>48.658629999999995</v>
      </c>
      <c r="C8" s="186">
        <v>0.41137894706851286</v>
      </c>
      <c r="E8" s="176" t="s">
        <v>229</v>
      </c>
      <c r="F8" s="185">
        <v>52.384</v>
      </c>
      <c r="G8" s="297">
        <f t="shared" si="0"/>
        <v>0.56742997031998099</v>
      </c>
      <c r="I8" s="298" t="str">
        <f t="shared" si="1"/>
        <v>Sogn og Fjordane: 0.6%</v>
      </c>
    </row>
    <row r="9" spans="1:9" x14ac:dyDescent="0.2">
      <c r="A9" s="176" t="s">
        <v>221</v>
      </c>
      <c r="B9" s="185">
        <v>144.56637999999998</v>
      </c>
      <c r="C9" s="186">
        <v>1.2222202965004669</v>
      </c>
      <c r="E9" s="176" t="s">
        <v>226</v>
      </c>
      <c r="F9" s="185">
        <v>66.706000000000003</v>
      </c>
      <c r="G9" s="297">
        <f t="shared" si="0"/>
        <v>0.72256764661279504</v>
      </c>
      <c r="I9" s="298" t="str">
        <f t="shared" si="1"/>
        <v>Vest-Agder: 0.7%</v>
      </c>
    </row>
    <row r="10" spans="1:9" x14ac:dyDescent="0.2">
      <c r="A10" s="176" t="s">
        <v>222</v>
      </c>
      <c r="B10" s="185">
        <v>48.271830000000001</v>
      </c>
      <c r="C10" s="186">
        <v>0.40810878971459441</v>
      </c>
      <c r="E10" s="176" t="s">
        <v>225</v>
      </c>
      <c r="F10" s="185">
        <v>85.090999999999994</v>
      </c>
      <c r="G10" s="297">
        <f t="shared" si="0"/>
        <v>0.92171624168634514</v>
      </c>
      <c r="I10" s="298" t="str">
        <f t="shared" si="1"/>
        <v>Aust-Agder: 0.9%</v>
      </c>
    </row>
    <row r="11" spans="1:9" x14ac:dyDescent="0.2">
      <c r="A11" s="176" t="s">
        <v>223</v>
      </c>
      <c r="B11" s="185">
        <v>200.70795000000004</v>
      </c>
      <c r="C11" s="186">
        <v>1.6968629231706636</v>
      </c>
      <c r="E11" s="176" t="s">
        <v>232</v>
      </c>
      <c r="F11" s="185">
        <v>85.516000000000005</v>
      </c>
      <c r="G11" s="297">
        <f t="shared" si="0"/>
        <v>0.92631989427847239</v>
      </c>
      <c r="I11" s="298" t="str">
        <f t="shared" si="1"/>
        <v>Nord-Trøndelag: 0.9%</v>
      </c>
    </row>
    <row r="12" spans="1:9" x14ac:dyDescent="0.2">
      <c r="A12" s="176" t="s">
        <v>224</v>
      </c>
      <c r="B12" s="185">
        <v>105.13735000000001</v>
      </c>
      <c r="C12" s="186">
        <v>0.88887197071873414</v>
      </c>
      <c r="E12" s="176" t="s">
        <v>224</v>
      </c>
      <c r="F12" s="185">
        <v>91.795000000000002</v>
      </c>
      <c r="G12" s="297">
        <f t="shared" si="0"/>
        <v>0.99433479928074719</v>
      </c>
      <c r="I12" s="298" t="str">
        <f t="shared" si="1"/>
        <v>Telemark: 1%</v>
      </c>
    </row>
    <row r="13" spans="1:9" x14ac:dyDescent="0.2">
      <c r="A13" s="176" t="s">
        <v>225</v>
      </c>
      <c r="B13" s="185">
        <v>105.23305999999999</v>
      </c>
      <c r="C13" s="186">
        <v>0.88968114021290035</v>
      </c>
      <c r="E13" s="176" t="s">
        <v>233</v>
      </c>
      <c r="F13" s="185">
        <v>111.857</v>
      </c>
      <c r="G13" s="297">
        <f t="shared" si="0"/>
        <v>1.211648865876644</v>
      </c>
      <c r="I13" s="298" t="str">
        <f t="shared" si="1"/>
        <v>Nordland: 1.2%</v>
      </c>
    </row>
    <row r="14" spans="1:9" x14ac:dyDescent="0.2">
      <c r="A14" s="176" t="s">
        <v>226</v>
      </c>
      <c r="B14" s="185">
        <v>76.415620000000004</v>
      </c>
      <c r="C14" s="186">
        <v>0.64604731565988593</v>
      </c>
      <c r="E14" s="176" t="s">
        <v>221</v>
      </c>
      <c r="F14" s="185">
        <v>122.57900000000001</v>
      </c>
      <c r="G14" s="297">
        <f t="shared" si="0"/>
        <v>1.3277908966832039</v>
      </c>
      <c r="I14" s="298" t="str">
        <f t="shared" si="1"/>
        <v>Oppland: 1.3%</v>
      </c>
    </row>
    <row r="15" spans="1:9" x14ac:dyDescent="0.2">
      <c r="A15" s="176" t="s">
        <v>227</v>
      </c>
      <c r="B15" s="185">
        <v>319.50022999999999</v>
      </c>
      <c r="C15" s="186">
        <v>2.701178972888215</v>
      </c>
      <c r="E15" s="176" t="s">
        <v>223</v>
      </c>
      <c r="F15" s="185">
        <v>183.83</v>
      </c>
      <c r="G15" s="297">
        <f t="shared" si="0"/>
        <v>1.9912693082605779</v>
      </c>
      <c r="I15" s="299" t="str">
        <f t="shared" si="1"/>
        <v>Vestfold: 2%</v>
      </c>
    </row>
    <row r="16" spans="1:9" x14ac:dyDescent="0.2">
      <c r="A16" s="176" t="s">
        <v>228</v>
      </c>
      <c r="B16" s="185">
        <v>1584.5737000000001</v>
      </c>
      <c r="C16" s="186">
        <v>13.396601183766531</v>
      </c>
      <c r="E16" s="176" t="s">
        <v>227</v>
      </c>
      <c r="F16" s="185">
        <v>229.16999999999996</v>
      </c>
      <c r="G16" s="297">
        <f t="shared" si="0"/>
        <v>2.4823977989124546</v>
      </c>
      <c r="I16" s="299" t="str">
        <f t="shared" si="1"/>
        <v>Rogaland: 2.5%</v>
      </c>
    </row>
    <row r="17" spans="1:9" x14ac:dyDescent="0.2">
      <c r="A17" s="176" t="s">
        <v>229</v>
      </c>
      <c r="B17" s="185">
        <v>52.066459999999992</v>
      </c>
      <c r="C17" s="186">
        <v>0.44019006479189488</v>
      </c>
      <c r="E17" s="176" t="s">
        <v>217</v>
      </c>
      <c r="F17" s="185">
        <v>284.06</v>
      </c>
      <c r="G17" s="297">
        <f t="shared" si="0"/>
        <v>3.0769730713403671</v>
      </c>
      <c r="I17" s="299" t="str">
        <f t="shared" si="1"/>
        <v>Østfold: 3.1%</v>
      </c>
    </row>
    <row r="18" spans="1:9" x14ac:dyDescent="0.2">
      <c r="A18" s="176" t="s">
        <v>230</v>
      </c>
      <c r="B18" s="185">
        <v>149.93244000000004</v>
      </c>
      <c r="C18" s="186">
        <v>1.2675870508194127</v>
      </c>
      <c r="E18" s="176" t="s">
        <v>247</v>
      </c>
      <c r="F18" s="185">
        <v>414.62800000000004</v>
      </c>
      <c r="G18" s="297">
        <f t="shared" si="0"/>
        <v>4.4913018046318172</v>
      </c>
      <c r="I18" s="299" t="str">
        <f t="shared" si="1"/>
        <v>Troms¹: 4.5%</v>
      </c>
    </row>
    <row r="19" spans="1:9" x14ac:dyDescent="0.2">
      <c r="A19" s="176" t="s">
        <v>231</v>
      </c>
      <c r="B19" s="185">
        <v>2486.6054300000001</v>
      </c>
      <c r="C19" s="186">
        <v>21.022727593609741</v>
      </c>
      <c r="E19" s="176" t="s">
        <v>230</v>
      </c>
      <c r="F19" s="185">
        <v>445.30199999999991</v>
      </c>
      <c r="G19" s="297">
        <f>+F19/$F$24*100</f>
        <v>4.8235663684221919</v>
      </c>
      <c r="I19" s="299" t="str">
        <f>E19&amp;": "&amp;ROUND(G19,1)&amp;"%"</f>
        <v>Møre og Romsdal: 4.8%</v>
      </c>
    </row>
    <row r="20" spans="1:9" x14ac:dyDescent="0.2">
      <c r="A20" s="176" t="s">
        <v>232</v>
      </c>
      <c r="B20" s="185">
        <v>88.349610000000013</v>
      </c>
      <c r="C20" s="186">
        <v>0.74694189983798898</v>
      </c>
      <c r="E20" s="176" t="s">
        <v>231</v>
      </c>
      <c r="F20" s="185">
        <v>1258.1340000000002</v>
      </c>
      <c r="G20" s="297">
        <f t="shared" si="0"/>
        <v>13.628263177278541</v>
      </c>
      <c r="I20" s="300" t="str">
        <f t="shared" si="1"/>
        <v>Sør-Trøndelag: 13.6%</v>
      </c>
    </row>
    <row r="21" spans="1:9" x14ac:dyDescent="0.2">
      <c r="A21" s="176" t="s">
        <v>233</v>
      </c>
      <c r="B21" s="185">
        <v>113.38624000000002</v>
      </c>
      <c r="C21" s="186">
        <v>0.95861128895856107</v>
      </c>
      <c r="E21" s="176" t="s">
        <v>228</v>
      </c>
      <c r="F21" s="185">
        <v>1305.7059999999999</v>
      </c>
      <c r="G21" s="297">
        <f t="shared" si="0"/>
        <v>14.143568968131891</v>
      </c>
      <c r="I21" s="300" t="str">
        <f t="shared" si="1"/>
        <v>Hordaland: 14.1%</v>
      </c>
    </row>
    <row r="22" spans="1:9" x14ac:dyDescent="0.2">
      <c r="A22" s="176" t="s">
        <v>246</v>
      </c>
      <c r="B22" s="185">
        <v>563.74923000000001</v>
      </c>
      <c r="C22" s="186">
        <v>4.7661548351871996</v>
      </c>
      <c r="E22" s="176" t="s">
        <v>218</v>
      </c>
      <c r="F22" s="185">
        <v>1574.3310000000001</v>
      </c>
      <c r="G22" s="297">
        <f t="shared" si="0"/>
        <v>17.053348209449947</v>
      </c>
      <c r="I22" s="300" t="str">
        <f t="shared" si="1"/>
        <v>Akershus: 17.1%</v>
      </c>
    </row>
    <row r="23" spans="1:9" x14ac:dyDescent="0.2">
      <c r="A23" s="176" t="s">
        <v>234</v>
      </c>
      <c r="B23" s="185">
        <v>42.462919999999997</v>
      </c>
      <c r="C23" s="186">
        <v>0.35899800958338729</v>
      </c>
      <c r="E23" s="176" t="s">
        <v>219</v>
      </c>
      <c r="F23" s="185">
        <v>2787.1990000000001</v>
      </c>
      <c r="G23" s="297">
        <f t="shared" si="0"/>
        <v>30.191284473233825</v>
      </c>
      <c r="I23" s="301" t="str">
        <f t="shared" si="1"/>
        <v>Oslo: 30.2%</v>
      </c>
    </row>
    <row r="24" spans="1:9" x14ac:dyDescent="0.2">
      <c r="A24" s="176" t="s">
        <v>2</v>
      </c>
      <c r="B24" s="185">
        <v>11828.176999999996</v>
      </c>
      <c r="C24" s="187">
        <v>100.00000000000003</v>
      </c>
      <c r="E24" s="176" t="s">
        <v>2</v>
      </c>
      <c r="F24" s="185">
        <v>9231.7999999999993</v>
      </c>
      <c r="G24" s="302">
        <f t="shared" ref="G24" si="2">+F24/$F$24</f>
        <v>1</v>
      </c>
    </row>
    <row r="25" spans="1:9" x14ac:dyDescent="0.2">
      <c r="A25" s="193"/>
    </row>
    <row r="26" spans="1:9" x14ac:dyDescent="0.2">
      <c r="A26" s="175" t="s">
        <v>239</v>
      </c>
      <c r="E26" s="175" t="s">
        <v>413</v>
      </c>
    </row>
    <row r="27" spans="1:9" x14ac:dyDescent="0.2">
      <c r="A27" s="190" t="s">
        <v>240</v>
      </c>
      <c r="B27" s="190"/>
      <c r="C27" s="190"/>
      <c r="E27" s="190" t="s">
        <v>408</v>
      </c>
      <c r="F27" s="190"/>
      <c r="G27" s="190"/>
    </row>
    <row r="28" spans="1:9" x14ac:dyDescent="0.2">
      <c r="A28" s="191" t="s">
        <v>236</v>
      </c>
      <c r="B28" s="191"/>
      <c r="C28" s="191"/>
      <c r="E28" s="191" t="s">
        <v>409</v>
      </c>
      <c r="F28" s="191"/>
      <c r="G28" s="191"/>
    </row>
    <row r="29" spans="1:9" x14ac:dyDescent="0.2">
      <c r="A29" s="189" t="s">
        <v>237</v>
      </c>
      <c r="B29" s="189"/>
      <c r="C29" s="189"/>
      <c r="E29" s="189" t="s">
        <v>237</v>
      </c>
      <c r="F29" s="189"/>
      <c r="G29" s="189"/>
    </row>
    <row r="30" spans="1:9" x14ac:dyDescent="0.2">
      <c r="A30" s="192" t="s">
        <v>238</v>
      </c>
      <c r="B30" s="192"/>
      <c r="C30" s="192"/>
      <c r="E30" s="192" t="s">
        <v>410</v>
      </c>
      <c r="F30" s="192"/>
      <c r="G30" s="192"/>
    </row>
    <row r="31" spans="1:9" x14ac:dyDescent="0.2">
      <c r="A31" s="176" t="s">
        <v>404</v>
      </c>
      <c r="E31" s="176" t="s">
        <v>411</v>
      </c>
    </row>
    <row r="32" spans="1:9" x14ac:dyDescent="0.2">
      <c r="A32" s="108" t="s">
        <v>235</v>
      </c>
      <c r="E32" s="108" t="s">
        <v>412</v>
      </c>
    </row>
  </sheetData>
  <sortState ref="E4:F23">
    <sortCondition ref="F4:F23"/>
  </sortState>
  <conditionalFormatting sqref="C5:C24">
    <cfRule type="cellIs" dxfId="3" priority="1" operator="lessThan">
      <formula>2</formula>
    </cfRule>
    <cfRule type="cellIs" dxfId="2" priority="2" operator="between">
      <formula>2</formula>
      <formula>10</formula>
    </cfRule>
    <cfRule type="cellIs" dxfId="1" priority="3" operator="between">
      <formula>10</formula>
      <formula>20</formula>
    </cfRule>
  </conditionalFormatting>
  <conditionalFormatting sqref="C5:C23">
    <cfRule type="cellIs" dxfId="0" priority="4" operator="greaterThan">
      <formula>20</formula>
    </cfRule>
  </conditionalFormatting>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H27"/>
  <sheetViews>
    <sheetView workbookViewId="0">
      <selection activeCell="M8" sqref="M8:M10"/>
    </sheetView>
  </sheetViews>
  <sheetFormatPr baseColWidth="10" defaultRowHeight="15" x14ac:dyDescent="0.25"/>
  <cols>
    <col min="1" max="1" width="24.5703125" style="104" customWidth="1"/>
    <col min="2" max="16384" width="11.42578125" style="104"/>
  </cols>
  <sheetData>
    <row r="1" spans="1:7" ht="15" customHeight="1" x14ac:dyDescent="0.25">
      <c r="A1" s="222" t="s">
        <v>407</v>
      </c>
      <c r="B1" s="222" t="s">
        <v>323</v>
      </c>
      <c r="C1" s="221"/>
      <c r="D1" s="221"/>
      <c r="E1" s="221"/>
      <c r="F1" s="221"/>
      <c r="G1" s="221"/>
    </row>
    <row r="2" spans="1:7" x14ac:dyDescent="0.25">
      <c r="A2" s="303" t="s">
        <v>405</v>
      </c>
      <c r="B2" s="303" t="s">
        <v>406</v>
      </c>
      <c r="C2" s="211"/>
      <c r="D2" s="211"/>
      <c r="E2" s="211"/>
      <c r="F2" s="211"/>
      <c r="G2" s="211"/>
    </row>
    <row r="3" spans="1:7" ht="34.5" customHeight="1" x14ac:dyDescent="0.25">
      <c r="A3" s="212"/>
      <c r="B3" s="339" t="s">
        <v>322</v>
      </c>
      <c r="C3" s="340"/>
      <c r="D3" s="341"/>
      <c r="E3" s="339" t="s">
        <v>96</v>
      </c>
      <c r="F3" s="340"/>
      <c r="G3" s="340"/>
    </row>
    <row r="4" spans="1:7" ht="27" x14ac:dyDescent="0.25">
      <c r="A4" s="213" t="s">
        <v>300</v>
      </c>
      <c r="B4" s="214" t="s">
        <v>301</v>
      </c>
      <c r="C4" s="214" t="s">
        <v>302</v>
      </c>
      <c r="D4" s="215" t="s">
        <v>303</v>
      </c>
      <c r="E4" s="214" t="s">
        <v>301</v>
      </c>
      <c r="F4" s="214" t="s">
        <v>302</v>
      </c>
      <c r="G4" s="214" t="s">
        <v>303</v>
      </c>
    </row>
    <row r="5" spans="1:7" x14ac:dyDescent="0.25">
      <c r="A5" s="212" t="s">
        <v>304</v>
      </c>
      <c r="B5" s="223">
        <v>7848</v>
      </c>
      <c r="C5" s="224">
        <v>203</v>
      </c>
      <c r="D5" s="225" t="s">
        <v>312</v>
      </c>
      <c r="E5" s="223">
        <v>8527</v>
      </c>
      <c r="F5" s="224">
        <v>54</v>
      </c>
      <c r="G5" s="224" t="s">
        <v>317</v>
      </c>
    </row>
    <row r="6" spans="1:7" x14ac:dyDescent="0.25">
      <c r="A6" s="212" t="s">
        <v>305</v>
      </c>
      <c r="B6" s="223">
        <v>6110</v>
      </c>
      <c r="C6" s="224">
        <v>208</v>
      </c>
      <c r="D6" s="225" t="s">
        <v>313</v>
      </c>
      <c r="E6" s="223">
        <v>7068</v>
      </c>
      <c r="F6" s="224">
        <v>36</v>
      </c>
      <c r="G6" s="224" t="s">
        <v>318</v>
      </c>
    </row>
    <row r="7" spans="1:7" x14ac:dyDescent="0.25">
      <c r="A7" s="212" t="s">
        <v>306</v>
      </c>
      <c r="B7" s="223">
        <v>25772</v>
      </c>
      <c r="C7" s="223">
        <v>1651</v>
      </c>
      <c r="D7" s="225" t="s">
        <v>314</v>
      </c>
      <c r="E7" s="223">
        <v>38621</v>
      </c>
      <c r="F7" s="224">
        <v>465</v>
      </c>
      <c r="G7" s="224" t="s">
        <v>319</v>
      </c>
    </row>
    <row r="8" spans="1:7" x14ac:dyDescent="0.25">
      <c r="A8" s="212" t="s">
        <v>307</v>
      </c>
      <c r="B8" s="223">
        <v>14248</v>
      </c>
      <c r="C8" s="224">
        <v>540</v>
      </c>
      <c r="D8" s="225" t="s">
        <v>315</v>
      </c>
      <c r="E8" s="223">
        <v>6262</v>
      </c>
      <c r="F8" s="224">
        <v>40</v>
      </c>
      <c r="G8" s="224" t="s">
        <v>317</v>
      </c>
    </row>
    <row r="9" spans="1:7" x14ac:dyDescent="0.25">
      <c r="A9" s="212" t="s">
        <v>2</v>
      </c>
      <c r="B9" s="223">
        <v>53978</v>
      </c>
      <c r="C9" s="223">
        <v>2601</v>
      </c>
      <c r="D9" s="225" t="s">
        <v>316</v>
      </c>
      <c r="E9" s="223">
        <v>60478</v>
      </c>
      <c r="F9" s="224">
        <v>596</v>
      </c>
      <c r="G9" s="224" t="s">
        <v>320</v>
      </c>
    </row>
    <row r="10" spans="1:7" x14ac:dyDescent="0.25">
      <c r="A10" s="218"/>
      <c r="B10" s="216"/>
      <c r="C10" s="216"/>
      <c r="D10" s="219"/>
      <c r="E10" s="216"/>
      <c r="F10" s="216"/>
      <c r="G10" s="217"/>
    </row>
    <row r="11" spans="1:7" x14ac:dyDescent="0.25">
      <c r="A11" s="220" t="s">
        <v>308</v>
      </c>
      <c r="B11" s="211"/>
      <c r="C11" s="211"/>
      <c r="D11" s="211"/>
      <c r="E11" s="211"/>
      <c r="F11" s="211"/>
      <c r="G11" s="211"/>
    </row>
    <row r="12" spans="1:7" x14ac:dyDescent="0.25">
      <c r="A12" s="220" t="s">
        <v>309</v>
      </c>
      <c r="B12" s="211"/>
      <c r="C12" s="211"/>
      <c r="D12" s="211"/>
      <c r="E12" s="211"/>
      <c r="F12" s="211"/>
      <c r="G12" s="211"/>
    </row>
    <row r="13" spans="1:7" x14ac:dyDescent="0.25">
      <c r="A13" s="220" t="s">
        <v>327</v>
      </c>
      <c r="B13" s="211"/>
      <c r="C13" s="211"/>
      <c r="D13" s="211"/>
      <c r="E13" s="211"/>
      <c r="F13" s="211"/>
      <c r="G13" s="211"/>
    </row>
    <row r="14" spans="1:7" x14ac:dyDescent="0.25">
      <c r="A14" s="220" t="s">
        <v>310</v>
      </c>
      <c r="B14" s="211"/>
      <c r="C14" s="211"/>
      <c r="D14" s="211"/>
      <c r="E14" s="211"/>
      <c r="F14" s="211"/>
      <c r="G14" s="211"/>
    </row>
    <row r="16" spans="1:7" x14ac:dyDescent="0.25">
      <c r="A16" s="212"/>
      <c r="B16" s="339" t="s">
        <v>418</v>
      </c>
      <c r="C16" s="340"/>
      <c r="D16" s="341"/>
      <c r="E16" s="339" t="s">
        <v>419</v>
      </c>
      <c r="F16" s="340"/>
      <c r="G16" s="340"/>
    </row>
    <row r="17" spans="1:8" ht="27" x14ac:dyDescent="0.25">
      <c r="A17" s="213" t="s">
        <v>248</v>
      </c>
      <c r="B17" s="214" t="s">
        <v>420</v>
      </c>
      <c r="C17" s="214" t="s">
        <v>421</v>
      </c>
      <c r="D17" s="215" t="s">
        <v>422</v>
      </c>
      <c r="E17" s="214" t="s">
        <v>420</v>
      </c>
      <c r="F17" s="214" t="s">
        <v>421</v>
      </c>
      <c r="G17" s="214" t="s">
        <v>422</v>
      </c>
      <c r="H17" s="57"/>
    </row>
    <row r="18" spans="1:8" x14ac:dyDescent="0.25">
      <c r="A18" s="212" t="s">
        <v>414</v>
      </c>
      <c r="B18" s="223">
        <v>7848</v>
      </c>
      <c r="C18" s="224">
        <v>203</v>
      </c>
      <c r="D18" s="225" t="s">
        <v>312</v>
      </c>
      <c r="E18" s="361">
        <v>8527</v>
      </c>
      <c r="F18" s="224">
        <v>54</v>
      </c>
      <c r="G18" s="224" t="s">
        <v>317</v>
      </c>
    </row>
    <row r="19" spans="1:8" x14ac:dyDescent="0.25">
      <c r="A19" s="212" t="s">
        <v>415</v>
      </c>
      <c r="B19" s="223">
        <v>6110</v>
      </c>
      <c r="C19" s="224">
        <v>208</v>
      </c>
      <c r="D19" s="225" t="s">
        <v>313</v>
      </c>
      <c r="E19" s="223">
        <v>7068</v>
      </c>
      <c r="F19" s="224">
        <v>36</v>
      </c>
      <c r="G19" s="224" t="s">
        <v>318</v>
      </c>
    </row>
    <row r="20" spans="1:8" x14ac:dyDescent="0.25">
      <c r="A20" s="212" t="s">
        <v>416</v>
      </c>
      <c r="B20" s="223">
        <v>25772</v>
      </c>
      <c r="C20" s="223">
        <v>1651</v>
      </c>
      <c r="D20" s="225" t="s">
        <v>314</v>
      </c>
      <c r="E20" s="223">
        <v>38621</v>
      </c>
      <c r="F20" s="224">
        <v>465</v>
      </c>
      <c r="G20" s="224" t="s">
        <v>319</v>
      </c>
    </row>
    <row r="21" spans="1:8" x14ac:dyDescent="0.25">
      <c r="A21" s="212" t="s">
        <v>417</v>
      </c>
      <c r="B21" s="223">
        <v>14248</v>
      </c>
      <c r="C21" s="224">
        <v>540</v>
      </c>
      <c r="D21" s="225" t="s">
        <v>315</v>
      </c>
      <c r="E21" s="223">
        <v>6262</v>
      </c>
      <c r="F21" s="224">
        <v>40</v>
      </c>
      <c r="G21" s="224" t="s">
        <v>317</v>
      </c>
    </row>
    <row r="22" spans="1:8" x14ac:dyDescent="0.25">
      <c r="A22" s="212" t="s">
        <v>144</v>
      </c>
      <c r="B22" s="223">
        <v>53978</v>
      </c>
      <c r="C22" s="223">
        <v>2601</v>
      </c>
      <c r="D22" s="225" t="s">
        <v>316</v>
      </c>
      <c r="E22" s="223">
        <v>60478</v>
      </c>
      <c r="F22" s="224">
        <v>596</v>
      </c>
      <c r="G22" s="224" t="s">
        <v>320</v>
      </c>
    </row>
    <row r="23" spans="1:8" x14ac:dyDescent="0.25">
      <c r="A23" s="359"/>
      <c r="B23" s="223"/>
      <c r="C23" s="223"/>
      <c r="D23" s="360"/>
      <c r="E23" s="223"/>
      <c r="F23" s="224"/>
      <c r="G23" s="224"/>
    </row>
    <row r="24" spans="1:8" x14ac:dyDescent="0.25">
      <c r="A24" s="220" t="s">
        <v>324</v>
      </c>
    </row>
    <row r="25" spans="1:8" x14ac:dyDescent="0.25">
      <c r="A25" s="220" t="s">
        <v>325</v>
      </c>
    </row>
    <row r="26" spans="1:8" x14ac:dyDescent="0.25">
      <c r="A26" s="220" t="s">
        <v>326</v>
      </c>
    </row>
    <row r="27" spans="1:8" x14ac:dyDescent="0.25">
      <c r="A27" s="220" t="s">
        <v>328</v>
      </c>
    </row>
  </sheetData>
  <mergeCells count="4">
    <mergeCell ref="B3:D3"/>
    <mergeCell ref="E3:G3"/>
    <mergeCell ref="B16:D16"/>
    <mergeCell ref="E16:G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election activeCell="A2" sqref="A2"/>
    </sheetView>
  </sheetViews>
  <sheetFormatPr baseColWidth="10" defaultRowHeight="15" x14ac:dyDescent="0.25"/>
  <cols>
    <col min="1" max="1" width="13" style="104" customWidth="1"/>
    <col min="2" max="2" width="30.85546875" style="104" customWidth="1"/>
    <col min="3" max="16" width="7.42578125" style="104" customWidth="1"/>
    <col min="17" max="16384" width="11.42578125" style="104"/>
  </cols>
  <sheetData>
    <row r="1" spans="1:17" x14ac:dyDescent="0.25">
      <c r="A1" s="110" t="s">
        <v>438</v>
      </c>
      <c r="B1" s="110" t="s">
        <v>244</v>
      </c>
    </row>
    <row r="2" spans="1:17" x14ac:dyDescent="0.25">
      <c r="A2" s="110" t="s">
        <v>437</v>
      </c>
      <c r="B2" s="110" t="s">
        <v>243</v>
      </c>
    </row>
    <row r="3" spans="1:17" x14ac:dyDescent="0.25">
      <c r="A3" s="139" t="s">
        <v>241</v>
      </c>
      <c r="B3" s="139"/>
      <c r="C3" s="194">
        <v>2001</v>
      </c>
      <c r="D3" s="139">
        <v>2002</v>
      </c>
      <c r="E3" s="139">
        <v>2003</v>
      </c>
      <c r="F3" s="139">
        <v>2004</v>
      </c>
      <c r="G3" s="139">
        <v>2005</v>
      </c>
      <c r="H3" s="139">
        <v>2006</v>
      </c>
      <c r="I3" s="139">
        <v>2007</v>
      </c>
      <c r="J3" s="139">
        <v>2008</v>
      </c>
      <c r="K3" s="139">
        <v>2009</v>
      </c>
      <c r="L3" s="139">
        <v>2010</v>
      </c>
      <c r="M3" s="139">
        <v>2011</v>
      </c>
      <c r="N3" s="139">
        <v>2012</v>
      </c>
      <c r="O3" s="139">
        <v>2013</v>
      </c>
      <c r="P3" s="139">
        <v>2014</v>
      </c>
    </row>
    <row r="4" spans="1:17" ht="30" customHeight="1" x14ac:dyDescent="0.25">
      <c r="A4" s="363" t="s">
        <v>423</v>
      </c>
      <c r="B4" s="364"/>
      <c r="C4" s="128">
        <v>4113.0786371055519</v>
      </c>
      <c r="D4" s="105">
        <v>3863.2019124601493</v>
      </c>
      <c r="E4" s="105">
        <v>3616.5590617558091</v>
      </c>
      <c r="F4" s="105">
        <v>3625.0697376751964</v>
      </c>
      <c r="G4" s="105">
        <v>3738.8941750224476</v>
      </c>
      <c r="H4" s="105">
        <v>4112.3366585593994</v>
      </c>
      <c r="I4" s="105">
        <v>4177.7271541338478</v>
      </c>
      <c r="J4" s="105">
        <v>4142.0776970200022</v>
      </c>
      <c r="K4" s="105">
        <v>4355.6993506715726</v>
      </c>
      <c r="L4" s="105">
        <v>4734.3048700000008</v>
      </c>
      <c r="M4" s="105">
        <v>4578.3319623210864</v>
      </c>
      <c r="N4" s="105">
        <v>4458.8139345805866</v>
      </c>
      <c r="O4" s="105">
        <v>4522.4255323244743</v>
      </c>
      <c r="P4" s="105">
        <v>4888.6051992480116</v>
      </c>
      <c r="Q4" s="106"/>
    </row>
    <row r="5" spans="1:17" ht="30.75" customHeight="1" x14ac:dyDescent="0.25">
      <c r="A5" s="365" t="s">
        <v>424</v>
      </c>
      <c r="B5" s="366"/>
      <c r="C5" s="145">
        <v>4113.0786371055519</v>
      </c>
      <c r="D5" s="146">
        <v>4808.454716676898</v>
      </c>
      <c r="E5" s="146">
        <v>5314.0868108833774</v>
      </c>
      <c r="F5" s="146">
        <v>5411.1746089301869</v>
      </c>
      <c r="G5" s="146">
        <v>5249.9533295371784</v>
      </c>
      <c r="H5" s="146">
        <v>5478.2373255008788</v>
      </c>
      <c r="I5" s="146">
        <v>5299.9008222515376</v>
      </c>
      <c r="J5" s="146">
        <v>5256.0043427476376</v>
      </c>
      <c r="K5" s="146">
        <v>5585.2455477951335</v>
      </c>
      <c r="L5" s="146">
        <v>5946.3048700000008</v>
      </c>
      <c r="M5" s="146">
        <v>5826.2688577086174</v>
      </c>
      <c r="N5" s="146">
        <v>5815.2949345085863</v>
      </c>
      <c r="O5" s="146">
        <v>5873.4040638927572</v>
      </c>
      <c r="P5" s="146">
        <v>6468.9922873198811</v>
      </c>
      <c r="Q5" s="106"/>
    </row>
    <row r="6" spans="1:17" ht="32.25" customHeight="1" x14ac:dyDescent="0.25">
      <c r="A6" s="362" t="s">
        <v>425</v>
      </c>
      <c r="B6" s="367"/>
      <c r="C6" s="128">
        <v>11427.028762617245</v>
      </c>
      <c r="D6" s="105">
        <v>12643.648438147507</v>
      </c>
      <c r="E6" s="105">
        <v>13057.182450794189</v>
      </c>
      <c r="F6" s="105">
        <v>14103.493034985549</v>
      </c>
      <c r="G6" s="105">
        <v>14023.931699679848</v>
      </c>
      <c r="H6" s="105">
        <v>15488.791926480475</v>
      </c>
      <c r="I6" s="105">
        <v>16349.329613425669</v>
      </c>
      <c r="J6" s="105">
        <v>16751.935104681448</v>
      </c>
      <c r="K6" s="105">
        <v>17738.661390565212</v>
      </c>
      <c r="L6" s="105">
        <v>18241.834773000006</v>
      </c>
      <c r="M6" s="105">
        <v>18116.848746241772</v>
      </c>
      <c r="N6" s="105">
        <v>18371.731010418167</v>
      </c>
      <c r="O6" s="105">
        <v>18968.026331647976</v>
      </c>
      <c r="P6" s="105">
        <v>19558.835286064874</v>
      </c>
      <c r="Q6" s="106"/>
    </row>
    <row r="7" spans="1:17" x14ac:dyDescent="0.25">
      <c r="A7" s="110" t="s">
        <v>432</v>
      </c>
      <c r="B7" s="110"/>
      <c r="C7" s="195">
        <v>15540.107399722798</v>
      </c>
      <c r="D7" s="196">
        <v>16506.850350607656</v>
      </c>
      <c r="E7" s="196">
        <v>16673.741512549997</v>
      </c>
      <c r="F7" s="196">
        <v>17728.562772660745</v>
      </c>
      <c r="G7" s="196">
        <v>17762.825874702296</v>
      </c>
      <c r="H7" s="196">
        <v>19601.128585039874</v>
      </c>
      <c r="I7" s="196">
        <v>20527.056767559516</v>
      </c>
      <c r="J7" s="196">
        <v>20894.01280170145</v>
      </c>
      <c r="K7" s="196">
        <v>22094.360741236786</v>
      </c>
      <c r="L7" s="196">
        <v>22976.139643000006</v>
      </c>
      <c r="M7" s="196">
        <v>22695.180708562861</v>
      </c>
      <c r="N7" s="196">
        <v>22830.544944998754</v>
      </c>
      <c r="O7" s="196">
        <v>23490.451863972448</v>
      </c>
      <c r="P7" s="196">
        <v>24447.440485312887</v>
      </c>
      <c r="Q7" s="106"/>
    </row>
    <row r="8" spans="1:17" x14ac:dyDescent="0.25">
      <c r="C8" s="137"/>
      <c r="D8" s="137"/>
      <c r="E8" s="137"/>
      <c r="F8" s="137"/>
      <c r="G8" s="137"/>
      <c r="H8" s="137"/>
      <c r="I8" s="137"/>
      <c r="J8" s="137"/>
      <c r="K8" s="137"/>
      <c r="L8" s="137"/>
      <c r="M8" s="137"/>
      <c r="N8" s="137"/>
      <c r="O8" s="137"/>
      <c r="P8" s="106"/>
      <c r="Q8" s="106"/>
    </row>
    <row r="9" spans="1:17" x14ac:dyDescent="0.25">
      <c r="A9" s="104" t="s">
        <v>431</v>
      </c>
    </row>
    <row r="10" spans="1:17" x14ac:dyDescent="0.25">
      <c r="A10" s="104" t="s">
        <v>430</v>
      </c>
    </row>
    <row r="11" spans="1:17" x14ac:dyDescent="0.25">
      <c r="A11" s="104" t="s">
        <v>429</v>
      </c>
    </row>
    <row r="12" spans="1:17" x14ac:dyDescent="0.25">
      <c r="A12" s="104" t="s">
        <v>242</v>
      </c>
    </row>
    <row r="14" spans="1:17" x14ac:dyDescent="0.25">
      <c r="A14" s="104" t="s">
        <v>426</v>
      </c>
    </row>
    <row r="15" spans="1:17" x14ac:dyDescent="0.25">
      <c r="A15" s="104" t="s">
        <v>427</v>
      </c>
    </row>
    <row r="16" spans="1:17" x14ac:dyDescent="0.25">
      <c r="A16" s="104" t="s">
        <v>428</v>
      </c>
    </row>
  </sheetData>
  <mergeCells count="3">
    <mergeCell ref="A4:B4"/>
    <mergeCell ref="A5:B5"/>
    <mergeCell ref="A6:B6"/>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19</vt:i4>
      </vt:variant>
    </vt:vector>
  </HeadingPairs>
  <TitlesOfParts>
    <vt:vector size="19" baseType="lpstr">
      <vt:lpstr>Oversikt</vt:lpstr>
      <vt:lpstr>1_F1</vt:lpstr>
      <vt:lpstr>2_T1</vt:lpstr>
      <vt:lpstr>3_F2</vt:lpstr>
      <vt:lpstr>4_T2</vt:lpstr>
      <vt:lpstr>5_F3</vt:lpstr>
      <vt:lpstr>6_F4</vt:lpstr>
      <vt:lpstr>7_F5</vt:lpstr>
      <vt:lpstr>8_F6</vt:lpstr>
      <vt:lpstr>9_F7</vt:lpstr>
      <vt:lpstr>10_T3</vt:lpstr>
      <vt:lpstr>11_T4</vt:lpstr>
      <vt:lpstr>12_F8</vt:lpstr>
      <vt:lpstr>13_F9</vt:lpstr>
      <vt:lpstr>14_F10</vt:lpstr>
      <vt:lpstr>15_F11</vt:lpstr>
      <vt:lpstr>16_F12</vt:lpstr>
      <vt:lpstr>17_F13</vt:lpstr>
      <vt:lpstr>18_F14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Tallgrunnlag statistikkfolder 2014</dc:title>
  <dc:creator>Marte Blystad</dc:creator>
  <cp:lastModifiedBy>Marte Blystad</cp:lastModifiedBy>
  <dcterms:created xsi:type="dcterms:W3CDTF">2014-02-25T07:53:20Z</dcterms:created>
  <dcterms:modified xsi:type="dcterms:W3CDTF">2014-05-15T09:25:28Z</dcterms:modified>
</cp:coreProperties>
</file>